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filterPrivacy="1" codeName="ThisWorkbook"/>
  <xr:revisionPtr revIDLastSave="0" documentId="13_ncr:1_{EDBDEE06-293A-4D0E-A1E3-84FC38CC184F}" xr6:coauthVersionLast="36" xr6:coauthVersionMax="36" xr10:uidLastSave="{00000000-0000-0000-0000-000000000000}"/>
  <bookViews>
    <workbookView xWindow="0" yWindow="0" windowWidth="20490" windowHeight="7455" tabRatio="906" xr2:uid="{00000000-000D-0000-FFFF-FFFF00000000}"/>
  </bookViews>
  <sheets>
    <sheet name="事業主控" sheetId="12" r:id="rId1"/>
    <sheet name="提出用（事業主控に入力してください）" sheetId="2" r:id="rId2"/>
    <sheet name="記入例" sheetId="14" r:id="rId3"/>
  </sheets>
  <definedNames>
    <definedName name="_10月" localSheetId="2">記入例!$BE$25:$BE$27</definedName>
    <definedName name="_10月">事業主控!$BE$25:$BE$27</definedName>
    <definedName name="_11月" localSheetId="2">記入例!$BE$26:$BE$27</definedName>
    <definedName name="_11月">事業主控!$BE$26:$BE$27</definedName>
    <definedName name="_12月" localSheetId="2">記入例!$BE$27</definedName>
    <definedName name="_12月">事業主控!$BE$27</definedName>
    <definedName name="_1月" localSheetId="2">記入例!$BE$16:$BE$27</definedName>
    <definedName name="_1月">事業主控!$BE$16:$BE$27</definedName>
    <definedName name="_2月" localSheetId="2">記入例!$BE$17:$BE$27</definedName>
    <definedName name="_2月">事業主控!$BE$17:$BE$27</definedName>
    <definedName name="_3月" localSheetId="2">記入例!$BE$18:$BE$27</definedName>
    <definedName name="_3月">事業主控!$BE$18:$BE$27</definedName>
    <definedName name="_4月" localSheetId="2">記入例!$BE$19:$BE$27</definedName>
    <definedName name="_4月">事業主控!$BE$19:$BE$27</definedName>
    <definedName name="_5月" localSheetId="2">記入例!$BE$20:$BE$27</definedName>
    <definedName name="_5月">事業主控!$BE$20:$BE$27</definedName>
    <definedName name="_6月" localSheetId="2">記入例!$BE$21:$BE$27</definedName>
    <definedName name="_6月">事業主控!$BE$21:$BE$27</definedName>
    <definedName name="_7月" localSheetId="2">記入例!$BE$22:$BE$27</definedName>
    <definedName name="_7月">事業主控!$BE$22:$BE$27</definedName>
    <definedName name="_8月" localSheetId="2">記入例!$BE$23:$BE$27</definedName>
    <definedName name="_8月">事業主控!$BE$23:$BE$27</definedName>
    <definedName name="_9月" localSheetId="2">記入例!$BE$24:$BE$27</definedName>
    <definedName name="_9月">事業主控!$BE$24:$BE$27</definedName>
    <definedName name="_xlnm.Print_Area" localSheetId="2">記入例!$A$1:$AU$81</definedName>
    <definedName name="_xlnm.Print_Area" localSheetId="0">事業主控!$A$1:$AU$1229</definedName>
    <definedName name="_xlnm.Print_Area" localSheetId="1">IF(事業主控!$BJ$16="",'提出用（事業主控に入力してください）'!$A$1:$AU$41,'提出用（事業主控に入力してください）'!$A$1:INDEX('提出用（事業主控に入力してください）'!$AU:$AU,事業主控!$BJ$16*事業主控!$BJ$14))</definedName>
    <definedName name="可能" localSheetId="2">#REF!</definedName>
    <definedName name="可能">#REF!</definedName>
    <definedName name="概算年度" localSheetId="2">#REF!</definedName>
    <definedName name="概算年度">#REF!</definedName>
    <definedName name="空白" localSheetId="2">記入例!$BP$14</definedName>
    <definedName name="空白">事業主控!$BP$14</definedName>
    <definedName name="事業の期間・最小値" localSheetId="2">#REF!</definedName>
    <definedName name="事業の期間・最小値">#REF!</definedName>
    <definedName name="事業の期間・最大値" localSheetId="2">#REF!</definedName>
    <definedName name="事業の期間・最大値">#REF!</definedName>
    <definedName name="事業の種類" localSheetId="2">#REF!</definedName>
    <definedName name="事業の種類">#REF!</definedName>
    <definedName name="事業の種類控除" localSheetId="2">#REF!</definedName>
    <definedName name="事業の種類控除">#REF!</definedName>
    <definedName name="対象年1_3月" localSheetId="2">記入例!$BD$16:$BD$18</definedName>
    <definedName name="対象年1_3月">事業主控!$BD$16:$BD$18</definedName>
    <definedName name="対象年2_3月" localSheetId="2">記入例!$BD$17:$BD$18</definedName>
    <definedName name="対象年2_3月">事業主控!$BD$17:$BD$18</definedName>
    <definedName name="対象年3月" localSheetId="2">記入例!$BD$18</definedName>
    <definedName name="対象年3月">事業主控!$BD$18</definedName>
    <definedName name="賃金算定基準" localSheetId="2">#REF!</definedName>
    <definedName name="賃金算定基準">#REF!</definedName>
    <definedName name="平31_1" localSheetId="2">記入例!$BE$16:$BE$19</definedName>
    <definedName name="平31_1">事業主控!$BE$16:$BE$19</definedName>
    <definedName name="平31_2" localSheetId="2">記入例!$BE$17:$BE$19</definedName>
    <definedName name="平31_2">事業主控!$BE$17:$BE$19</definedName>
    <definedName name="平31_3" localSheetId="2">記入例!$BE$18:$BE$19</definedName>
    <definedName name="平31_3">事業主控!$BE$18:$BE$19</definedName>
    <definedName name="平31_4" localSheetId="2">記入例!$BE$19</definedName>
    <definedName name="平31_4">事業主控!$BE$19</definedName>
    <definedName name="労務比率" localSheetId="2">#REF!</definedName>
    <definedName name="労務比率">#REF!</definedName>
  </definedNames>
  <calcPr calcId="191029"/>
</workbook>
</file>

<file path=xl/calcChain.xml><?xml version="1.0" encoding="utf-8"?>
<calcChain xmlns="http://schemas.openxmlformats.org/spreadsheetml/2006/main">
  <c r="AH80" i="12" l="1"/>
  <c r="AD80" i="12"/>
  <c r="Z80" i="12"/>
  <c r="V80" i="12"/>
  <c r="AH77" i="12"/>
  <c r="AH75" i="12"/>
  <c r="AH73" i="12"/>
  <c r="AH71" i="12"/>
  <c r="AH69" i="12"/>
  <c r="AH67" i="12"/>
  <c r="AH65" i="12"/>
  <c r="AH63" i="12"/>
  <c r="AH61" i="12"/>
  <c r="AD28" i="12"/>
  <c r="Z28" i="12"/>
  <c r="V28" i="12"/>
  <c r="AH25" i="12"/>
  <c r="AH23" i="12"/>
  <c r="AH21" i="12"/>
  <c r="AH19" i="12"/>
  <c r="AH17" i="12"/>
  <c r="AH28" i="12" l="1"/>
  <c r="AH27" i="14"/>
  <c r="V27" i="14"/>
  <c r="AD79" i="14"/>
  <c r="AH79" i="14"/>
  <c r="Z79" i="14"/>
  <c r="V79" i="14"/>
  <c r="AD27" i="14" l="1"/>
  <c r="Z27" i="14"/>
  <c r="AD29" i="14"/>
  <c r="AN81" i="14"/>
  <c r="AD81" i="14"/>
  <c r="BB77" i="14"/>
  <c r="AZ77" i="14"/>
  <c r="BC77" i="14" s="1"/>
  <c r="AY77" i="14"/>
  <c r="BL77" i="14" s="1"/>
  <c r="BM77" i="14" s="1"/>
  <c r="BU76" i="14"/>
  <c r="BT76" i="14"/>
  <c r="BS76" i="14"/>
  <c r="BV76" i="14" s="1"/>
  <c r="BO76" i="14"/>
  <c r="BR76" i="14" s="1"/>
  <c r="BA76" i="14"/>
  <c r="AW76" i="14"/>
  <c r="AV76" i="14"/>
  <c r="AX76" i="14" s="1"/>
  <c r="BB75" i="14"/>
  <c r="AY75" i="14"/>
  <c r="BU74" i="14"/>
  <c r="BT74" i="14"/>
  <c r="BS74" i="14"/>
  <c r="BV74" i="14" s="1"/>
  <c r="BR74" i="14"/>
  <c r="BO74" i="14"/>
  <c r="BP74" i="14" s="1"/>
  <c r="BA74" i="14"/>
  <c r="AX74" i="14"/>
  <c r="AV74" i="14"/>
  <c r="AZ75" i="14" s="1"/>
  <c r="BC75" i="14" s="1"/>
  <c r="AZ73" i="14"/>
  <c r="AY73" i="14"/>
  <c r="BL73" i="14" s="1"/>
  <c r="BM73" i="14" s="1"/>
  <c r="BU72" i="14"/>
  <c r="BT72" i="14"/>
  <c r="BS72" i="14"/>
  <c r="BV72" i="14" s="1"/>
  <c r="BO72" i="14"/>
  <c r="BR72" i="14" s="1"/>
  <c r="BA72" i="14"/>
  <c r="AW72" i="14"/>
  <c r="AV72" i="14"/>
  <c r="AX72" i="14" s="1"/>
  <c r="BB71" i="14"/>
  <c r="AY71" i="14"/>
  <c r="BL71" i="14" s="1"/>
  <c r="BM71" i="14" s="1"/>
  <c r="BV70" i="14"/>
  <c r="BU70" i="14"/>
  <c r="BT70" i="14"/>
  <c r="BS70" i="14"/>
  <c r="BO70" i="14"/>
  <c r="BP70" i="14" s="1"/>
  <c r="BA70" i="14"/>
  <c r="AX70" i="14"/>
  <c r="AV70" i="14"/>
  <c r="AZ71" i="14" s="1"/>
  <c r="BC71" i="14" s="1"/>
  <c r="AZ69" i="14"/>
  <c r="AY69" i="14"/>
  <c r="BL69" i="14" s="1"/>
  <c r="BM69" i="14" s="1"/>
  <c r="BU68" i="14"/>
  <c r="BT68" i="14"/>
  <c r="BS68" i="14"/>
  <c r="BV68" i="14" s="1"/>
  <c r="BO68" i="14"/>
  <c r="BR68" i="14" s="1"/>
  <c r="BA68" i="14"/>
  <c r="AW68" i="14"/>
  <c r="AV68" i="14"/>
  <c r="AX68" i="14" s="1"/>
  <c r="BB67" i="14"/>
  <c r="AY67" i="14"/>
  <c r="BU66" i="14"/>
  <c r="BT66" i="14"/>
  <c r="BS66" i="14"/>
  <c r="BV66" i="14" s="1"/>
  <c r="BO66" i="14"/>
  <c r="BP66" i="14" s="1"/>
  <c r="BA66" i="14"/>
  <c r="AX66" i="14"/>
  <c r="AV66" i="14"/>
  <c r="AZ67" i="14" s="1"/>
  <c r="BC67" i="14" s="1"/>
  <c r="AZ65" i="14"/>
  <c r="AY65" i="14"/>
  <c r="BU64" i="14"/>
  <c r="BT64" i="14"/>
  <c r="BS64" i="14"/>
  <c r="BV64" i="14" s="1"/>
  <c r="BO64" i="14"/>
  <c r="BR64" i="14" s="1"/>
  <c r="BA64" i="14"/>
  <c r="AW64" i="14"/>
  <c r="AV64" i="14"/>
  <c r="AX64" i="14" s="1"/>
  <c r="BB63" i="14"/>
  <c r="AY63" i="14"/>
  <c r="BU62" i="14"/>
  <c r="BT62" i="14"/>
  <c r="BS62" i="14"/>
  <c r="BV62" i="14" s="1"/>
  <c r="BO62" i="14"/>
  <c r="BP62" i="14" s="1"/>
  <c r="BA62" i="14"/>
  <c r="AX62" i="14"/>
  <c r="AV62" i="14"/>
  <c r="AZ63" i="14" s="1"/>
  <c r="BC63" i="14" s="1"/>
  <c r="AY61" i="14"/>
  <c r="BU60" i="14"/>
  <c r="BT60" i="14"/>
  <c r="BS60" i="14"/>
  <c r="BV60" i="14" s="1"/>
  <c r="BO60" i="14"/>
  <c r="BR60" i="14" s="1"/>
  <c r="BA60" i="14"/>
  <c r="AV60" i="14"/>
  <c r="AX60" i="14" s="1"/>
  <c r="AN29" i="14"/>
  <c r="AY25" i="14"/>
  <c r="BU24" i="14"/>
  <c r="BT24" i="14"/>
  <c r="BS24" i="14"/>
  <c r="BV24" i="14" s="1"/>
  <c r="BO24" i="14"/>
  <c r="BP24" i="14" s="1"/>
  <c r="BA24" i="14"/>
  <c r="AV24" i="14"/>
  <c r="AY23" i="14"/>
  <c r="BU22" i="14"/>
  <c r="BT22" i="14"/>
  <c r="BS22" i="14"/>
  <c r="BV22" i="14" s="1"/>
  <c r="BO22" i="14"/>
  <c r="BA22" i="14"/>
  <c r="AV22" i="14"/>
  <c r="AZ23" i="14" s="1"/>
  <c r="AY21" i="14"/>
  <c r="BU20" i="14"/>
  <c r="BT20" i="14"/>
  <c r="BS20" i="14"/>
  <c r="BV20" i="14" s="1"/>
  <c r="BO20" i="14"/>
  <c r="BP20" i="14" s="1"/>
  <c r="BA20" i="14"/>
  <c r="AV20" i="14"/>
  <c r="AZ21" i="14" s="1"/>
  <c r="AY19" i="14"/>
  <c r="BU18" i="14"/>
  <c r="BT18" i="14"/>
  <c r="BS18" i="14"/>
  <c r="BV18" i="14" s="1"/>
  <c r="BO18" i="14"/>
  <c r="BG18" i="14"/>
  <c r="BA18" i="14"/>
  <c r="BA26" i="14" s="1"/>
  <c r="AV18" i="14"/>
  <c r="AZ19" i="14" s="1"/>
  <c r="BH17" i="14"/>
  <c r="AY17" i="14"/>
  <c r="BU16" i="14"/>
  <c r="BT16" i="14"/>
  <c r="BS16" i="14"/>
  <c r="BV16" i="14" s="1"/>
  <c r="BO16" i="14"/>
  <c r="BR16" i="14" s="1"/>
  <c r="BA16" i="14"/>
  <c r="AV16" i="14"/>
  <c r="AX16" i="14" s="1"/>
  <c r="BI16" i="14"/>
  <c r="BR66" i="14" l="1"/>
  <c r="AZ61" i="14"/>
  <c r="BC61" i="14" s="1"/>
  <c r="AW60" i="14"/>
  <c r="AZ17" i="14"/>
  <c r="BC17" i="14" s="1"/>
  <c r="AW16" i="14"/>
  <c r="BP64" i="14"/>
  <c r="BQ62" i="14"/>
  <c r="BQ70" i="14"/>
  <c r="BP72" i="14"/>
  <c r="BR62" i="14"/>
  <c r="BR70" i="14"/>
  <c r="BP60" i="14"/>
  <c r="BQ66" i="14"/>
  <c r="BP68" i="14"/>
  <c r="BQ74" i="14"/>
  <c r="BP76" i="14"/>
  <c r="BR22" i="14"/>
  <c r="BQ22" i="14"/>
  <c r="BH18" i="14"/>
  <c r="BH19" i="14" s="1"/>
  <c r="BH20" i="14" s="1"/>
  <c r="BH21" i="14" s="1"/>
  <c r="BH22" i="14" s="1"/>
  <c r="BH23" i="14" s="1"/>
  <c r="BH24" i="14" s="1"/>
  <c r="BH25" i="14" s="1"/>
  <c r="BH26" i="14" s="1"/>
  <c r="BH27" i="14" s="1"/>
  <c r="BH28" i="14" s="1"/>
  <c r="BH29" i="14" s="1"/>
  <c r="BH30" i="14" s="1"/>
  <c r="BH31" i="14" s="1"/>
  <c r="BH32" i="14" s="1"/>
  <c r="BH33" i="14" s="1"/>
  <c r="BH34" i="14" s="1"/>
  <c r="BH35" i="14" s="1"/>
  <c r="BH36" i="14" s="1"/>
  <c r="BH37" i="14" s="1"/>
  <c r="BH38" i="14" s="1"/>
  <c r="BH39" i="14" s="1"/>
  <c r="BH40" i="14" s="1"/>
  <c r="BH41" i="14" s="1"/>
  <c r="BH42" i="14" s="1"/>
  <c r="BH43" i="14" s="1"/>
  <c r="BH44" i="14" s="1"/>
  <c r="BH45" i="14" s="1"/>
  <c r="BG19" i="14"/>
  <c r="AX22" i="14"/>
  <c r="AW22" i="14"/>
  <c r="BP22" i="14"/>
  <c r="BL23" i="14"/>
  <c r="BM23" i="14" s="1"/>
  <c r="BC23" i="14"/>
  <c r="BB23" i="14"/>
  <c r="BR24" i="14"/>
  <c r="BQ24" i="14"/>
  <c r="BL65" i="14"/>
  <c r="BM65" i="14" s="1"/>
  <c r="BQ16" i="14"/>
  <c r="BP16" i="14"/>
  <c r="BB17" i="14"/>
  <c r="BR18" i="14"/>
  <c r="BQ18" i="14"/>
  <c r="AX24" i="14"/>
  <c r="AW24" i="14"/>
  <c r="BL63" i="14"/>
  <c r="BM63" i="14" s="1"/>
  <c r="BL67" i="14"/>
  <c r="BM67" i="14" s="1"/>
  <c r="BL75" i="14"/>
  <c r="BM75" i="14" s="1"/>
  <c r="AX18" i="14"/>
  <c r="AW18" i="14"/>
  <c r="BP18" i="14"/>
  <c r="BL19" i="14"/>
  <c r="BM19" i="14" s="1"/>
  <c r="BC19" i="14"/>
  <c r="BB19" i="14"/>
  <c r="BR20" i="14"/>
  <c r="BQ20" i="14"/>
  <c r="AZ25" i="14"/>
  <c r="BL25" i="14" s="1"/>
  <c r="BM25" i="14" s="1"/>
  <c r="AY27" i="14"/>
  <c r="BA78" i="14"/>
  <c r="AX20" i="14"/>
  <c r="AW20" i="14"/>
  <c r="BL21" i="14"/>
  <c r="BM21" i="14" s="1"/>
  <c r="BC21" i="14"/>
  <c r="BB21" i="14"/>
  <c r="BB25" i="14"/>
  <c r="BQ60" i="14"/>
  <c r="BB61" i="14"/>
  <c r="BQ64" i="14"/>
  <c r="BB65" i="14"/>
  <c r="BQ68" i="14"/>
  <c r="BB69" i="14"/>
  <c r="BQ72" i="14"/>
  <c r="BB73" i="14"/>
  <c r="BQ76" i="14"/>
  <c r="AW62" i="14"/>
  <c r="BC65" i="14"/>
  <c r="AW66" i="14"/>
  <c r="BC69" i="14"/>
  <c r="AW70" i="14"/>
  <c r="BC73" i="14"/>
  <c r="AW74" i="14"/>
  <c r="AY79" i="14"/>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I17" i="14"/>
  <c r="BL61" i="14" l="1"/>
  <c r="BM61" i="14" s="1"/>
  <c r="BM78" i="14" s="1"/>
  <c r="AZ80" i="14"/>
  <c r="BL17" i="14"/>
  <c r="BM17" i="14" s="1"/>
  <c r="BM26" i="14" s="1"/>
  <c r="BL26" i="14"/>
  <c r="BL78" i="14"/>
  <c r="BB26" i="14"/>
  <c r="BB27" i="14" s="1"/>
  <c r="AZ28" i="14"/>
  <c r="BG20" i="14"/>
  <c r="BC25" i="14"/>
  <c r="BB78" i="14"/>
  <c r="BB79" i="14" s="1"/>
  <c r="BT76" i="12"/>
  <c r="BT74" i="12"/>
  <c r="BT72" i="12"/>
  <c r="BT70" i="12"/>
  <c r="BT68" i="12"/>
  <c r="BT66" i="12"/>
  <c r="BT64" i="12"/>
  <c r="BT62" i="12"/>
  <c r="BT60" i="12"/>
  <c r="BT24" i="12"/>
  <c r="BT22" i="12"/>
  <c r="BT20" i="12"/>
  <c r="BT18" i="12"/>
  <c r="BT16" i="12"/>
  <c r="BI18" i="14"/>
  <c r="BI19" i="14"/>
  <c r="BC78" i="14" l="1"/>
  <c r="BC80" i="14" s="1"/>
  <c r="BC26" i="14"/>
  <c r="BC28" i="14" s="1"/>
  <c r="BG21" i="14"/>
  <c r="BU68" i="12"/>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V24" i="2"/>
  <c r="S24" i="2"/>
  <c r="AD23" i="2"/>
  <c r="Z23" i="2"/>
  <c r="V23" i="2"/>
  <c r="S23" i="2"/>
  <c r="V22" i="2"/>
  <c r="S22" i="2"/>
  <c r="AD21" i="2"/>
  <c r="Z21" i="2"/>
  <c r="V21" i="2"/>
  <c r="S21" i="2"/>
  <c r="V20" i="2"/>
  <c r="S20" i="2"/>
  <c r="AD19" i="2"/>
  <c r="Z19" i="2"/>
  <c r="V19" i="2"/>
  <c r="S19" i="2"/>
  <c r="V18" i="2"/>
  <c r="S18" i="2"/>
  <c r="AD17" i="2"/>
  <c r="Z17" i="2"/>
  <c r="V17" i="2"/>
  <c r="S17"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BA24" i="12"/>
  <c r="AV24" i="12"/>
  <c r="AH24" i="2"/>
  <c r="AH23" i="2"/>
  <c r="BA22" i="12"/>
  <c r="AV22" i="12"/>
  <c r="AH22" i="2"/>
  <c r="AY21" i="12"/>
  <c r="BA20" i="12"/>
  <c r="AV20" i="12"/>
  <c r="AH20" i="2"/>
  <c r="AY19" i="12"/>
  <c r="BG18" i="12"/>
  <c r="BG19" i="12" s="1"/>
  <c r="BA18" i="12"/>
  <c r="AV18" i="12"/>
  <c r="AH18" i="2"/>
  <c r="BH17" i="12"/>
  <c r="BA16" i="12"/>
  <c r="AV16" i="12"/>
  <c r="AH16" i="2"/>
  <c r="U54" i="2"/>
  <c r="BI16" i="12"/>
  <c r="BI17" i="12"/>
  <c r="BI20" i="14"/>
  <c r="BG22" i="14" l="1"/>
  <c r="BV20" i="12"/>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AN73" i="2"/>
  <c r="BB75" i="12"/>
  <c r="AX72" i="12"/>
  <c r="AX24" i="12"/>
  <c r="AX60" i="12"/>
  <c r="AN81" i="12"/>
  <c r="AN81" i="2" s="1"/>
  <c r="AN78" i="2"/>
  <c r="AX76" i="12"/>
  <c r="AY71" i="12"/>
  <c r="AX62" i="12"/>
  <c r="AH25" i="2"/>
  <c r="AY17" i="12"/>
  <c r="AX20" i="12"/>
  <c r="AX16" i="12"/>
  <c r="AH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J54" i="2"/>
  <c r="N54" i="2"/>
  <c r="R54" i="2"/>
  <c r="V54" i="2"/>
  <c r="K54" i="2"/>
  <c r="O54" i="2"/>
  <c r="S54" i="2"/>
  <c r="W54" i="2"/>
  <c r="L54" i="2"/>
  <c r="P54" i="2"/>
  <c r="T54" i="2"/>
  <c r="BI21" i="14"/>
  <c r="BG23" i="14"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BB17" i="12"/>
  <c r="BB21" i="12"/>
  <c r="BB23" i="12"/>
  <c r="BB25" i="12"/>
  <c r="BG21" i="12"/>
  <c r="AY27" i="12"/>
  <c r="BI18" i="12"/>
  <c r="BI22" i="14"/>
  <c r="BI19" i="12"/>
  <c r="BI20" i="12"/>
  <c r="BG24" i="14" l="1"/>
  <c r="BC77" i="12"/>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BC25" i="12"/>
  <c r="BG22" i="12"/>
  <c r="AZ28" i="12"/>
  <c r="AH28" i="2" s="1"/>
  <c r="BI21" i="12"/>
  <c r="BI23" i="14"/>
  <c r="BG25" i="14" l="1"/>
  <c r="BM19" i="12"/>
  <c r="BM26" i="12" s="1"/>
  <c r="BC26" i="12" s="1"/>
  <c r="BC28" i="12" s="1"/>
  <c r="BM63" i="12"/>
  <c r="BM78" i="12" s="1"/>
  <c r="BL78" i="12"/>
  <c r="AD29" i="12"/>
  <c r="BG23" i="12"/>
  <c r="BI24" i="14"/>
  <c r="BI22" i="12"/>
  <c r="BG26" i="14" l="1"/>
  <c r="BC78" i="12"/>
  <c r="BC80" i="12" s="1"/>
  <c r="AN80" i="2" s="1"/>
  <c r="AN29" i="12"/>
  <c r="AN29" i="2" s="1"/>
  <c r="BG24" i="12"/>
  <c r="BI25" i="14"/>
  <c r="BI23" i="12"/>
  <c r="BG27" i="14" l="1"/>
  <c r="BG25" i="12"/>
  <c r="BI26" i="14"/>
  <c r="BI24" i="12"/>
  <c r="BG28" i="14" l="1"/>
  <c r="BG26" i="12"/>
  <c r="BI27" i="14"/>
  <c r="BI25" i="12"/>
  <c r="BG29" i="14" l="1"/>
  <c r="BG27" i="12"/>
  <c r="BI28" i="14"/>
  <c r="BI26" i="12"/>
  <c r="BG30" i="14" l="1"/>
  <c r="BG28" i="12"/>
  <c r="BI27" i="12"/>
  <c r="BI29" i="14"/>
  <c r="BG31" i="14" l="1"/>
  <c r="BG29" i="12"/>
  <c r="BI28" i="12"/>
  <c r="BI30" i="14"/>
  <c r="BG32" i="14" l="1"/>
  <c r="BG30" i="12"/>
  <c r="BI31" i="14"/>
  <c r="BI29" i="12"/>
  <c r="BG33" i="14" l="1"/>
  <c r="BG31" i="12"/>
  <c r="BI32" i="14"/>
  <c r="BI30" i="12"/>
  <c r="BG34" i="14" l="1"/>
  <c r="BG32" i="12"/>
  <c r="BI33" i="14"/>
  <c r="BI31" i="12"/>
  <c r="BG35" i="14" l="1"/>
  <c r="BG33" i="12"/>
  <c r="BI34" i="14"/>
  <c r="BI32" i="12"/>
  <c r="BG36" i="14" l="1"/>
  <c r="BG34" i="12"/>
  <c r="BI33" i="12"/>
  <c r="BI35" i="14"/>
  <c r="BG37" i="14" l="1"/>
  <c r="BG35" i="12"/>
  <c r="BI36" i="14"/>
  <c r="BI34" i="12"/>
  <c r="BG38" i="14" l="1"/>
  <c r="BG36" i="12"/>
  <c r="BI37" i="14"/>
  <c r="BI35" i="12"/>
  <c r="BG39" i="14" l="1"/>
  <c r="BG37" i="12"/>
  <c r="BI36" i="12"/>
  <c r="BI38" i="14"/>
  <c r="BG40" i="14" l="1"/>
  <c r="BG38" i="12"/>
  <c r="BI39" i="14"/>
  <c r="BI37" i="12"/>
  <c r="BG41" i="14" l="1"/>
  <c r="BG39" i="12"/>
  <c r="BI40" i="14"/>
  <c r="BI38" i="12"/>
  <c r="BG42" i="14" l="1"/>
  <c r="BG40" i="12"/>
  <c r="BI39" i="12"/>
  <c r="BI41" i="14"/>
  <c r="BG43" i="14" l="1"/>
  <c r="BG41" i="12"/>
  <c r="BI40" i="12"/>
  <c r="BI42" i="14"/>
  <c r="BG44" i="14" l="1"/>
  <c r="BG42" i="12"/>
  <c r="BI43" i="14"/>
  <c r="BI41" i="12"/>
  <c r="BG45" i="14" l="1"/>
  <c r="BG43" i="12"/>
  <c r="BI44" i="14"/>
  <c r="BI42" i="12"/>
  <c r="BI45" i="14"/>
  <c r="BJ16" i="14" l="1"/>
  <c r="BG44" i="12"/>
  <c r="BI43" i="12"/>
  <c r="BG45" i="12" l="1"/>
  <c r="BI44" i="12"/>
  <c r="BI45" i="12"/>
  <c r="BJ16" i="12" l="1"/>
  <c r="AL9" i="2" l="1"/>
  <c r="AL5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C8F9A517-A53D-452D-AC73-79A8B7382682}">
      <text>
        <r>
          <rPr>
            <sz val="14"/>
            <color indexed="81"/>
            <rFont val="MS P ゴシック"/>
            <family val="3"/>
            <charset val="128"/>
          </rPr>
          <t>事業の種類ごとに工事内容を詳しく記入</t>
        </r>
      </text>
    </comment>
    <comment ref="J13" authorId="0" shapeId="0" xr:uid="{E10FE9A0-E238-48AF-B061-2E95DED58062}">
      <text>
        <r>
          <rPr>
            <sz val="14"/>
            <color indexed="81"/>
            <rFont val="MS P ゴシック"/>
            <family val="3"/>
            <charset val="128"/>
          </rPr>
          <t>遠隔地で行われた元請工事も記入</t>
        </r>
      </text>
    </comment>
    <comment ref="O13" authorId="0" shapeId="0" xr:uid="{E236C2ED-48F3-40BC-9AF9-4D73C1BBE00C}">
      <text>
        <r>
          <rPr>
            <sz val="14"/>
            <color indexed="81"/>
            <rFont val="MS P ゴシック"/>
            <family val="3"/>
            <charset val="128"/>
          </rPr>
          <t>前年度開始分の算入漏れに注意！</t>
        </r>
      </text>
    </comment>
    <comment ref="AK13" authorId="0" shapeId="0" xr:uid="{AC1637C3-AB1A-456F-8D61-5A20171ACF84}">
      <text>
        <r>
          <rPr>
            <sz val="14"/>
            <color indexed="81"/>
            <rFont val="MS P ゴシック"/>
            <family val="3"/>
            <charset val="128"/>
          </rPr>
          <t>消費税抜きの金額で記入</t>
        </r>
      </text>
    </comment>
  </commentList>
</comments>
</file>

<file path=xl/sharedStrings.xml><?xml version="1.0" encoding="utf-8"?>
<sst xmlns="http://schemas.openxmlformats.org/spreadsheetml/2006/main" count="644" uniqueCount="141">
  <si>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</si>
  <si>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</si>
  <si>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</si>
  <si>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</si>
  <si>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</si>
  <si>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</si>
  <si>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</si>
  <si>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</si>
  <si>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</si>
  <si>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</si>
  <si>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</si>
  <si>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</si>
  <si>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</si>
  <si>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</si>
  <si>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</si>
  <si>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</si>
  <si>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</si>
  <si>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</si>
  <si>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</si>
  <si>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</si>
  <si>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</si>
  <si>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</si>
  <si>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</si>
  <si>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</si>
  <si>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</si>
  <si>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</si>
  <si>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</si>
  <si>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</si>
  <si>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</si>
  <si>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</si>
  <si>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</si>
  <si>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</si>
  <si>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</si>
  <si>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</si>
  <si>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</si>
  <si>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</si>
  <si>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</si>
  <si>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</si>
  <si>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</si>
  <si>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</si>
  <si>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</si>
  <si>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</si>
  <si>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</si>
  <si>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</si>
  <si>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</si>
  <si>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</si>
  <si>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</si>
  <si>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</si>
  <si>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</si>
  <si>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</si>
  <si>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</si>
  <si>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</si>
  <si>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</si>
  <si>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</si>
  <si>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</si>
  <si>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</si>
  <si>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</si>
  <si>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</si>
  <si>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</si>
  <si>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</si>
  <si>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</si>
  <si>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</si>
  <si>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</si>
  <si>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</si>
  <si>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</si>
  <si>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</si>
  <si>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</si>
  <si>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</si>
  <si>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</si>
  <si>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</si>
  <si>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</si>
  <si>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</si>
  <si>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</si>
  <si>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</si>
  <si>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</si>
  <si>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</si>
  <si>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</si>
  <si>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</si>
  <si>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</si>
  <si>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</si>
  <si>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</si>
  <si>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</si>
  <si>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</si>
  <si>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</si>
  <si>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</si>
  <si>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</si>
  <si>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</si>
  <si>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</si>
  <si>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</si>
  <si>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</si>
  <si>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</si>
  <si>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</si>
  <si>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</si>
  <si>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</si>
  <si>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</si>
  <si>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</si>
  <si>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</si>
  <si>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</si>
  <si>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</si>
  <si>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</si>
  <si>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</si>
  <si>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</si>
  <si>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</si>
  <si>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</si>
  <si>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</si>
  <si>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</si>
  <si>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</si>
  <si>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</si>
  <si>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</si>
  <si>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</si>
  <si>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</si>
  <si>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</si>
  <si>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</si>
  <si>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4</t>
    <phoneticPr fontId="2"/>
  </si>
  <si>
    <t>2</t>
    <phoneticPr fontId="2"/>
  </si>
  <si>
    <t>0</t>
    <phoneticPr fontId="2"/>
  </si>
  <si>
    <t>1</t>
    <phoneticPr fontId="2"/>
  </si>
  <si>
    <t>9</t>
    <phoneticPr fontId="2"/>
  </si>
  <si>
    <t>5</t>
    <phoneticPr fontId="2"/>
  </si>
  <si>
    <t>7</t>
    <phoneticPr fontId="2"/>
  </si>
  <si>
    <t>35 建築事業</t>
    <rPh sb="3" eb="5">
      <t>ケンチク</t>
    </rPh>
    <rPh sb="5" eb="7">
      <t>ジギョウ</t>
    </rPh>
    <phoneticPr fontId="2"/>
  </si>
  <si>
    <t>35 建築事業</t>
    <phoneticPr fontId="2"/>
  </si>
  <si>
    <t>円</t>
    <rPh sb="0" eb="1">
      <t>エン</t>
    </rPh>
    <phoneticPr fontId="2"/>
  </si>
  <si>
    <t>6</t>
    <phoneticPr fontId="2"/>
  </si>
  <si>
    <t>△△邸　改築工事　6件</t>
    <rPh sb="2" eb="3">
      <t>テイ</t>
    </rPh>
    <rPh sb="4" eb="8">
      <t>カイチクコウジ</t>
    </rPh>
    <rPh sb="10" eb="11">
      <t>ケン</t>
    </rPh>
    <phoneticPr fontId="2"/>
  </si>
  <si>
    <t>〇〇邸　増築工事</t>
    <rPh sb="2" eb="3">
      <t>テイ</t>
    </rPh>
    <rPh sb="4" eb="8">
      <t>ゾウチクコウジ</t>
    </rPh>
    <phoneticPr fontId="2"/>
  </si>
  <si>
    <t>××公園内砂場土木工事</t>
    <rPh sb="2" eb="4">
      <t>コウエン</t>
    </rPh>
    <rPh sb="4" eb="5">
      <t>ウチ</t>
    </rPh>
    <rPh sb="5" eb="7">
      <t>スナバ</t>
    </rPh>
    <rPh sb="7" eb="9">
      <t>ドボク</t>
    </rPh>
    <rPh sb="9" eb="11">
      <t>コウジ</t>
    </rPh>
    <phoneticPr fontId="2"/>
  </si>
  <si>
    <t>□□様邸　新築工事</t>
    <rPh sb="2" eb="4">
      <t>サマテイ</t>
    </rPh>
    <rPh sb="5" eb="7">
      <t>シンチク</t>
    </rPh>
    <rPh sb="7" eb="9">
      <t>コウジ</t>
    </rPh>
    <phoneticPr fontId="2"/>
  </si>
  <si>
    <t>高槻市□□町3-46</t>
    <rPh sb="0" eb="3">
      <t>タカツキシ</t>
    </rPh>
    <rPh sb="5" eb="6">
      <t>マチ</t>
    </rPh>
    <phoneticPr fontId="2"/>
  </si>
  <si>
    <t>高槻市××町1-2</t>
    <rPh sb="0" eb="3">
      <t>タカツキシ</t>
    </rPh>
    <rPh sb="5" eb="6">
      <t>チョウ</t>
    </rPh>
    <phoneticPr fontId="2"/>
  </si>
  <si>
    <t>西宮市△△町1-2</t>
    <rPh sb="0" eb="2">
      <t>ニシノミヤ</t>
    </rPh>
    <rPh sb="2" eb="3">
      <t>シ</t>
    </rPh>
    <rPh sb="5" eb="6">
      <t>チョウ</t>
    </rPh>
    <phoneticPr fontId="2"/>
  </si>
  <si>
    <t>高槻市〇〇町1-2</t>
    <rPh sb="0" eb="3">
      <t>タカツキシ</t>
    </rPh>
    <rPh sb="5" eb="6">
      <t>チョウ</t>
    </rPh>
    <phoneticPr fontId="2"/>
  </si>
  <si>
    <t>令和6</t>
    <rPh sb="0" eb="2">
      <t>レイワ</t>
    </rPh>
    <phoneticPr fontId="2"/>
  </si>
  <si>
    <t>大阪</t>
    <rPh sb="0" eb="2">
      <t>オオサカ</t>
    </rPh>
    <phoneticPr fontId="2"/>
  </si>
  <si>
    <t>0078</t>
    <phoneticPr fontId="2"/>
  </si>
  <si>
    <t>072</t>
    <phoneticPr fontId="2"/>
  </si>
  <si>
    <t>675</t>
    <phoneticPr fontId="2"/>
  </si>
  <si>
    <t>0484</t>
    <phoneticPr fontId="2"/>
  </si>
  <si>
    <t>高槻市大手町88-88</t>
    <rPh sb="0" eb="3">
      <t>タカツキシ</t>
    </rPh>
    <rPh sb="3" eb="6">
      <t>オオテチョウ</t>
    </rPh>
    <phoneticPr fontId="2"/>
  </si>
  <si>
    <t>高槻株式会社</t>
    <rPh sb="0" eb="2">
      <t>タカツキ</t>
    </rPh>
    <rPh sb="2" eb="6">
      <t>カブシキガイシャ</t>
    </rPh>
    <phoneticPr fontId="2"/>
  </si>
  <si>
    <t>代表取締役　高槻太朗</t>
    <rPh sb="0" eb="5">
      <t>ダイヒョウトリシマリヤク</t>
    </rPh>
    <rPh sb="6" eb="8">
      <t>タカツキ</t>
    </rPh>
    <rPh sb="8" eb="10">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</si>
</sst>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2">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sz val="8"/>
      <name val="ＭＳ Ｐ明朝"/>
      <family val="1"/>
      <charset val="128"/>
    </font>
    <font>
      <sz val="14"/>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116">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728">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8" fillId="0" borderId="0" xfId="0" applyFont="1" applyAlignment="1"/>
    <xf numFmtId="0" fontId="4" fillId="0" borderId="0" xfId="0" applyFont="1" applyBorder="1" applyAlignment="1">
      <alignment horizontal="left" vertical="center" indent="1"/>
    </xf>
    <xf numFmtId="0" fontId="10" fillId="0" borderId="0" xfId="0" applyFont="1" applyAlignment="1"/>
    <xf numFmtId="0" fontId="7" fillId="0" borderId="0" xfId="0" applyFont="1" applyBorder="1" applyAlignment="1">
      <alignment vertical="center"/>
    </xf>
    <xf numFmtId="0" fontId="7" fillId="0" borderId="1" xfId="0" applyFont="1" applyBorder="1" applyAlignme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6" fillId="0" borderId="0" xfId="0" applyFont="1" applyAlignment="1">
      <alignment horizontal="right" vertical="center"/>
    </xf>
    <xf numFmtId="0" fontId="4" fillId="0" borderId="1" xfId="0" applyFont="1" applyFill="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3" fillId="0" borderId="0" xfId="0" applyFont="1" applyFill="1" applyAlignment="1">
      <alignment vertical="center"/>
    </xf>
    <xf numFmtId="0" fontId="11" fillId="0" borderId="3" xfId="0" applyFont="1" applyBorder="1" applyAlignment="1"/>
    <xf numFmtId="0" fontId="4" fillId="0" borderId="2" xfId="0" applyFont="1" applyBorder="1" applyAlignment="1">
      <alignment vertical="center" justifyLastLine="1"/>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NumberFormat="1" applyFont="1" applyAlignment="1">
      <alignment horizontal="left" vertical="center" shrinkToFi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179" fontId="4" fillId="0" borderId="0" xfId="1" applyNumberFormat="1" applyFont="1" applyBorder="1" applyAlignment="1" applyProtection="1">
      <alignment vertical="center" shrinkToFit="1"/>
    </xf>
    <xf numFmtId="0" fontId="3"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9" fontId="4" fillId="0" borderId="0" xfId="1" applyNumberFormat="1" applyFont="1" applyFill="1" applyBorder="1" applyAlignment="1" applyProtection="1">
      <alignment vertical="center" shrinkToFit="1"/>
    </xf>
    <xf numFmtId="0" fontId="8" fillId="0" borderId="0" xfId="0" applyFont="1" applyFill="1" applyAlignment="1" applyProtection="1"/>
    <xf numFmtId="0" fontId="4" fillId="0" borderId="0" xfId="0" applyFont="1" applyFill="1" applyBorder="1" applyAlignment="1" applyProtection="1">
      <alignment horizontal="left" vertical="center" indent="1"/>
    </xf>
    <xf numFmtId="0" fontId="10" fillId="0" borderId="0" xfId="0" applyFont="1" applyFill="1" applyAlignment="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vertical="center"/>
    </xf>
    <xf numFmtId="1"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1" fontId="12" fillId="0" borderId="1"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3" fillId="0" borderId="1" xfId="0" applyFont="1" applyFill="1" applyBorder="1" applyAlignment="1" applyProtection="1">
      <alignmen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11" fillId="0" borderId="1" xfId="0" applyFont="1" applyFill="1" applyBorder="1" applyAlignment="1" applyProtection="1">
      <alignment vertical="center"/>
    </xf>
    <xf numFmtId="0" fontId="14" fillId="0" borderId="0" xfId="0" applyFont="1" applyFill="1" applyAlignment="1" applyProtection="1">
      <alignment vertical="center"/>
    </xf>
    <xf numFmtId="0" fontId="4" fillId="0" borderId="2" xfId="0" applyFont="1" applyFill="1" applyBorder="1" applyAlignment="1" applyProtection="1">
      <alignment vertical="center"/>
    </xf>
    <xf numFmtId="0" fontId="4" fillId="0" borderId="2" xfId="0" applyFont="1" applyFill="1" applyBorder="1" applyAlignment="1" applyProtection="1">
      <alignment vertical="center" justifyLastLine="1"/>
    </xf>
    <xf numFmtId="0" fontId="14" fillId="0" borderId="0" xfId="0" applyFont="1" applyFill="1" applyAlignment="1" applyProtection="1">
      <alignment horizontal="right" vertical="center"/>
    </xf>
    <xf numFmtId="0" fontId="11" fillId="0" borderId="3" xfId="0" applyFont="1" applyFill="1" applyBorder="1" applyAlignment="1" applyProtection="1"/>
    <xf numFmtId="0" fontId="15" fillId="0" borderId="0" xfId="0" applyFont="1" applyFill="1" applyBorder="1" applyAlignment="1" applyProtection="1">
      <alignment horizontal="distributed" vertical="center" wrapText="1"/>
    </xf>
    <xf numFmtId="49" fontId="6" fillId="0" borderId="2"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182" fontId="12" fillId="0" borderId="0" xfId="1" applyNumberFormat="1" applyFont="1" applyFill="1" applyBorder="1" applyAlignment="1" applyProtection="1">
      <alignment vertical="center" shrinkToFit="1"/>
    </xf>
    <xf numFmtId="0" fontId="11" fillId="0" borderId="0" xfId="0" applyFont="1" applyBorder="1" applyAlignment="1">
      <alignment vertical="center"/>
    </xf>
    <xf numFmtId="179" fontId="11" fillId="0" borderId="0" xfId="0" applyNumberFormat="1" applyFont="1" applyAlignment="1">
      <alignment vertical="center"/>
    </xf>
    <xf numFmtId="0" fontId="15" fillId="0" borderId="0" xfId="0" applyFont="1" applyBorder="1" applyAlignment="1" applyProtection="1">
      <alignment horizontal="distributed" vertical="center" wrapText="1"/>
    </xf>
    <xf numFmtId="49" fontId="6" fillId="0" borderId="2" xfId="0" applyNumberFormat="1" applyFont="1" applyBorder="1" applyAlignment="1" applyProtection="1">
      <alignment vertical="center"/>
    </xf>
    <xf numFmtId="49" fontId="6" fillId="0" borderId="0" xfId="0" applyNumberFormat="1"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vertical="center"/>
      <protection locked="0"/>
    </xf>
    <xf numFmtId="0" fontId="3" fillId="0" borderId="0" xfId="0" applyFont="1" applyAlignment="1" applyProtection="1">
      <alignment horizontal="center" vertical="center"/>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pplyProtection="1">
      <alignment horizontal="center" vertical="center"/>
    </xf>
    <xf numFmtId="179" fontId="12" fillId="0" borderId="11" xfId="0" applyNumberFormat="1" applyFont="1" applyBorder="1" applyAlignment="1" applyProtection="1">
      <alignment horizontal="right" vertical="center"/>
    </xf>
    <xf numFmtId="179" fontId="12" fillId="0" borderId="8" xfId="0" applyNumberFormat="1" applyFont="1" applyBorder="1" applyAlignment="1" applyProtection="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0" fontId="11" fillId="0" borderId="0" xfId="0" applyFont="1" applyAlignment="1">
      <alignment horizontal="left" vertical="center" shrinkToFit="1"/>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179" fontId="12" fillId="0" borderId="4" xfId="1" applyNumberFormat="1" applyFont="1" applyBorder="1" applyAlignment="1">
      <alignment vertical="center" shrinkToFit="1"/>
    </xf>
    <xf numFmtId="0" fontId="4" fillId="0" borderId="0" xfId="0" applyFont="1" applyAlignment="1" applyProtection="1">
      <alignment horizontal="center" vertical="center"/>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49" fontId="12" fillId="0" borderId="0" xfId="0" applyNumberFormat="1" applyFont="1" applyFill="1" applyAlignment="1" applyProtection="1">
      <alignment horizontal="center" vertical="center"/>
    </xf>
    <xf numFmtId="0" fontId="4" fillId="0" borderId="0" xfId="0" applyFont="1" applyFill="1" applyAlignment="1" applyProtection="1">
      <alignment horizontal="center" vertical="center"/>
    </xf>
    <xf numFmtId="0" fontId="11" fillId="0" borderId="0" xfId="0" applyFont="1" applyFill="1" applyBorder="1" applyAlignment="1" applyProtection="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59" xfId="0" applyBorder="1" applyAlignment="1">
      <alignment horizontal="center" vertical="center"/>
    </xf>
    <xf numFmtId="0" fontId="4" fillId="0" borderId="0" xfId="0" applyFont="1" applyBorder="1" applyAlignment="1">
      <alignment vertical="center" wrapText="1"/>
    </xf>
    <xf numFmtId="0" fontId="9" fillId="0" borderId="0" xfId="0" applyFont="1" applyFill="1" applyBorder="1" applyAlignment="1" applyProtection="1">
      <alignment vertical="center" wrapText="1"/>
    </xf>
    <xf numFmtId="0" fontId="6" fillId="0" borderId="79" xfId="0" applyFont="1" applyFill="1" applyBorder="1" applyAlignment="1" applyProtection="1">
      <alignment horizontal="center" vertical="center"/>
    </xf>
    <xf numFmtId="0" fontId="5" fillId="0" borderId="94" xfId="0" applyFont="1" applyFill="1" applyBorder="1" applyAlignment="1" applyProtection="1">
      <alignment horizontal="left" vertical="top"/>
    </xf>
    <xf numFmtId="0" fontId="5" fillId="0" borderId="97" xfId="0" applyFont="1" applyFill="1" applyBorder="1" applyAlignment="1" applyProtection="1">
      <alignment vertical="center"/>
    </xf>
    <xf numFmtId="0" fontId="5" fillId="0" borderId="78" xfId="0" applyFont="1" applyFill="1" applyBorder="1" applyAlignment="1" applyProtection="1">
      <alignment vertical="center"/>
    </xf>
    <xf numFmtId="0" fontId="5" fillId="0" borderId="76" xfId="0" applyFont="1" applyFill="1" applyBorder="1" applyAlignment="1" applyProtection="1">
      <alignment horizontal="left" vertical="top"/>
    </xf>
    <xf numFmtId="0" fontId="4" fillId="0" borderId="80" xfId="0" applyFont="1" applyFill="1" applyBorder="1" applyAlignment="1" applyProtection="1">
      <alignment horizontal="center" vertical="center"/>
    </xf>
    <xf numFmtId="1" fontId="12" fillId="0" borderId="77" xfId="0" applyNumberFormat="1" applyFont="1" applyFill="1" applyBorder="1" applyAlignment="1" applyProtection="1">
      <alignment vertical="center"/>
    </xf>
    <xf numFmtId="0" fontId="4" fillId="0" borderId="77" xfId="0" applyFont="1" applyFill="1" applyBorder="1" applyAlignment="1" applyProtection="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Fill="1" applyAlignment="1" applyProtection="1">
      <alignment horizontal="left" vertical="center"/>
    </xf>
    <xf numFmtId="0" fontId="11" fillId="0" borderId="63" xfId="0" applyFont="1" applyBorder="1" applyAlignment="1">
      <alignment vertical="center"/>
    </xf>
    <xf numFmtId="0" fontId="8" fillId="0" borderId="0" xfId="0" applyFont="1" applyBorder="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0" fontId="0" fillId="0" borderId="63" xfId="0" applyBorder="1" applyAlignment="1">
      <alignment horizontal="center" vertical="center"/>
    </xf>
    <xf numFmtId="0" fontId="12" fillId="0" borderId="93" xfId="0" applyFont="1" applyBorder="1" applyAlignment="1" applyProtection="1">
      <alignment horizontal="center" vertical="center"/>
    </xf>
    <xf numFmtId="0" fontId="12" fillId="0" borderId="88" xfId="0" applyFont="1" applyBorder="1" applyAlignment="1" applyProtection="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0" fontId="4" fillId="0" borderId="77" xfId="0" applyFont="1" applyBorder="1" applyAlignment="1" applyProtection="1">
      <alignment horizontal="center" vertical="center"/>
    </xf>
    <xf numFmtId="0" fontId="4" fillId="0" borderId="77" xfId="0" applyFont="1" applyBorder="1" applyAlignment="1">
      <alignment horizontal="center" vertical="center"/>
    </xf>
    <xf numFmtId="38" fontId="6" fillId="0" borderId="77" xfId="1" applyFont="1" applyBorder="1" applyAlignment="1">
      <alignment horizontal="right" vertical="top" shrinkToFit="1"/>
    </xf>
    <xf numFmtId="38" fontId="13" fillId="0" borderId="76" xfId="1" applyFont="1" applyBorder="1" applyAlignment="1">
      <alignment shrinkToFit="1"/>
    </xf>
    <xf numFmtId="38" fontId="13" fillId="0" borderId="77" xfId="1" applyFont="1" applyBorder="1" applyAlignment="1">
      <alignment shrinkToFit="1"/>
    </xf>
    <xf numFmtId="38" fontId="6" fillId="0" borderId="80" xfId="1" applyFont="1" applyBorder="1" applyAlignment="1">
      <alignment horizontal="right" vertical="top" shrinkToFit="1"/>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pplyProtection="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179" fontId="4" fillId="0" borderId="77" xfId="1" applyNumberFormat="1" applyFont="1" applyBorder="1" applyAlignment="1">
      <alignment vertical="center" shrinkToFit="1"/>
    </xf>
    <xf numFmtId="179" fontId="12" fillId="0" borderId="76" xfId="1" applyNumberFormat="1" applyFont="1" applyBorder="1" applyAlignment="1">
      <alignment vertical="center" shrinkToFit="1"/>
    </xf>
    <xf numFmtId="179" fontId="12" fillId="0" borderId="77" xfId="1" applyNumberFormat="1" applyFont="1" applyBorder="1" applyAlignment="1">
      <alignment vertical="center" shrinkToFit="1"/>
    </xf>
    <xf numFmtId="179" fontId="4" fillId="0" borderId="80" xfId="1" applyNumberFormat="1" applyFont="1" applyBorder="1" applyAlignment="1">
      <alignment vertical="center" shrinkToFit="1"/>
    </xf>
    <xf numFmtId="180" fontId="12" fillId="0" borderId="80" xfId="1" applyNumberFormat="1" applyFont="1" applyBorder="1" applyAlignment="1">
      <alignment vertical="center" shrinkToFit="1"/>
    </xf>
    <xf numFmtId="0" fontId="11" fillId="0" borderId="112" xfId="0" applyFont="1" applyBorder="1" applyAlignment="1">
      <alignment vertical="center"/>
    </xf>
    <xf numFmtId="0" fontId="11" fillId="0" borderId="113" xfId="0" applyFont="1" applyBorder="1" applyAlignment="1">
      <alignment vertical="center"/>
    </xf>
    <xf numFmtId="179" fontId="4" fillId="0" borderId="86" xfId="1" applyNumberFormat="1" applyFont="1" applyBorder="1" applyAlignment="1">
      <alignment vertical="center" shrinkToFit="1"/>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2"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4" fillId="0" borderId="0" xfId="0" applyFont="1" applyAlignment="1">
      <alignment horizontal="lef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0" fontId="6" fillId="0" borderId="79" xfId="0" applyFont="1" applyBorder="1" applyAlignment="1" applyProtection="1">
      <alignment horizontal="center" vertical="center"/>
    </xf>
    <xf numFmtId="0" fontId="5" fillId="0" borderId="94" xfId="0" applyFont="1" applyBorder="1" applyAlignment="1" applyProtection="1">
      <alignment horizontal="left" vertical="top"/>
    </xf>
    <xf numFmtId="0" fontId="5" fillId="0" borderId="97" xfId="0" applyFont="1" applyBorder="1" applyAlignment="1" applyProtection="1">
      <alignment vertical="center"/>
    </xf>
    <xf numFmtId="0" fontId="5" fillId="0" borderId="78" xfId="0" applyFont="1" applyBorder="1" applyAlignment="1" applyProtection="1">
      <alignment vertical="center"/>
    </xf>
    <xf numFmtId="38" fontId="6" fillId="0" borderId="77" xfId="1" applyFont="1" applyBorder="1" applyAlignment="1" applyProtection="1">
      <alignment horizontal="right" vertical="top" shrinkToFit="1"/>
    </xf>
    <xf numFmtId="38" fontId="12" fillId="0" borderId="76" xfId="1" applyFont="1" applyBorder="1" applyAlignment="1">
      <alignment shrinkToFit="1"/>
    </xf>
    <xf numFmtId="38" fontId="12" fillId="0" borderId="77" xfId="1" applyFont="1" applyBorder="1" applyAlignment="1">
      <alignment shrinkToFit="1"/>
    </xf>
    <xf numFmtId="38" fontId="4" fillId="0" borderId="77" xfId="1" applyFont="1" applyBorder="1" applyAlignment="1">
      <alignment horizontal="right" vertical="top" shrinkToFit="1"/>
    </xf>
    <xf numFmtId="38" fontId="4" fillId="0" borderId="80" xfId="1" applyFont="1" applyBorder="1" applyAlignment="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pplyProtection="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0" fontId="4" fillId="0" borderId="0" xfId="0" applyFont="1" applyBorder="1" applyAlignment="1">
      <alignment horizontal="center" vertical="center"/>
    </xf>
    <xf numFmtId="0" fontId="4" fillId="0" borderId="77" xfId="0" applyFont="1" applyBorder="1" applyAlignment="1">
      <alignment horizontal="center" vertical="center"/>
    </xf>
    <xf numFmtId="0" fontId="4" fillId="0" borderId="0" xfId="0" applyFont="1" applyBorder="1" applyAlignment="1">
      <alignment horizontal="center" vertical="center"/>
    </xf>
    <xf numFmtId="179" fontId="12" fillId="2" borderId="76" xfId="1" applyNumberFormat="1" applyFont="1" applyFill="1" applyBorder="1" applyAlignment="1" applyProtection="1">
      <alignment vertical="center" shrinkToFit="1"/>
      <protection locked="0"/>
    </xf>
    <xf numFmtId="179" fontId="12" fillId="2" borderId="77" xfId="1" applyNumberFormat="1" applyFont="1" applyFill="1" applyBorder="1" applyAlignment="1" applyProtection="1">
      <alignment vertical="center" shrinkToFit="1"/>
      <protection locked="0"/>
    </xf>
    <xf numFmtId="179" fontId="4" fillId="2" borderId="77" xfId="1" applyNumberFormat="1" applyFont="1" applyFill="1" applyBorder="1" applyAlignment="1" applyProtection="1">
      <alignment vertical="center" shrinkToFit="1"/>
      <protection locked="0"/>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Border="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79" xfId="0" applyFont="1" applyBorder="1" applyAlignment="1">
      <alignment horizontal="center" vertical="center"/>
    </xf>
    <xf numFmtId="0" fontId="4" fillId="0" borderId="77"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pplyProtection="1">
      <alignment horizontal="center" vertical="center"/>
    </xf>
    <xf numFmtId="0" fontId="6" fillId="0" borderId="79" xfId="0" applyFont="1" applyBorder="1" applyAlignment="1" applyProtection="1">
      <alignment horizontal="center" vertical="center"/>
    </xf>
    <xf numFmtId="179" fontId="12" fillId="0" borderId="8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38" fontId="13" fillId="0" borderId="76" xfId="1" applyFont="1" applyFill="1" applyBorder="1" applyAlignment="1" applyProtection="1">
      <alignment shrinkToFit="1"/>
      <protection locked="0"/>
    </xf>
    <xf numFmtId="38" fontId="13" fillId="0" borderId="80" xfId="1" applyFont="1" applyFill="1" applyBorder="1" applyAlignment="1" applyProtection="1">
      <alignment shrinkToFit="1"/>
      <protection locked="0"/>
    </xf>
    <xf numFmtId="179" fontId="12" fillId="0" borderId="76" xfId="1" applyNumberFormat="1" applyFont="1" applyFill="1" applyBorder="1" applyAlignment="1" applyProtection="1">
      <alignment vertical="center" shrinkToFit="1"/>
      <protection locked="0"/>
    </xf>
    <xf numFmtId="179" fontId="12" fillId="0" borderId="80" xfId="1" applyNumberFormat="1" applyFont="1" applyFill="1" applyBorder="1" applyAlignment="1" applyProtection="1">
      <alignment vertical="center" shrinkToFit="1"/>
      <protection locked="0"/>
    </xf>
    <xf numFmtId="179" fontId="12" fillId="0" borderId="81" xfId="1" applyNumberFormat="1" applyFont="1" applyFill="1" applyBorder="1" applyAlignment="1" applyProtection="1">
      <alignment vertical="center" shrinkToFit="1"/>
      <protection locked="0"/>
    </xf>
    <xf numFmtId="179" fontId="12" fillId="0" borderId="86" xfId="1" applyNumberFormat="1" applyFont="1" applyFill="1" applyBorder="1" applyAlignment="1" applyProtection="1">
      <alignment vertical="center" shrinkToFit="1"/>
      <protection locked="0"/>
    </xf>
    <xf numFmtId="179" fontId="12" fillId="0" borderId="5" xfId="1" applyNumberFormat="1" applyFont="1" applyFill="1" applyBorder="1" applyAlignment="1" applyProtection="1">
      <alignment vertical="center" shrinkToFit="1"/>
      <protection locked="0"/>
    </xf>
    <xf numFmtId="179" fontId="12" fillId="0" borderId="4" xfId="1" applyNumberFormat="1" applyFont="1" applyFill="1" applyBorder="1" applyAlignment="1" applyProtection="1">
      <alignment vertical="center" shrinkToFit="1"/>
      <protection locked="0"/>
    </xf>
    <xf numFmtId="180" fontId="12" fillId="0" borderId="80" xfId="1" applyNumberFormat="1" applyFont="1" applyFill="1" applyBorder="1" applyAlignment="1" applyProtection="1">
      <alignment vertical="center" shrinkToFit="1"/>
      <protection locked="0"/>
    </xf>
    <xf numFmtId="180" fontId="12" fillId="0" borderId="86" xfId="1" applyNumberFormat="1" applyFont="1" applyFill="1" applyBorder="1" applyAlignment="1" applyProtection="1">
      <alignment vertical="center" shrinkToFit="1"/>
      <protection locked="0"/>
    </xf>
    <xf numFmtId="38" fontId="13" fillId="0" borderId="76" xfId="1" applyFont="1" applyBorder="1" applyAlignment="1" applyProtection="1">
      <alignment shrinkToFit="1"/>
    </xf>
    <xf numFmtId="38" fontId="13" fillId="0" borderId="77" xfId="1" applyFont="1" applyBorder="1" applyAlignment="1" applyProtection="1">
      <alignment shrinkToFit="1"/>
    </xf>
    <xf numFmtId="38" fontId="6" fillId="0" borderId="80" xfId="1" applyFont="1" applyBorder="1" applyAlignment="1" applyProtection="1">
      <alignment horizontal="right" vertical="top" shrinkToFit="1"/>
    </xf>
    <xf numFmtId="179" fontId="12" fillId="0" borderId="4" xfId="1" applyNumberFormat="1" applyFont="1" applyBorder="1" applyAlignment="1" applyProtection="1">
      <alignment vertical="center" shrinkToFit="1"/>
    </xf>
    <xf numFmtId="180" fontId="12" fillId="0" borderId="80" xfId="1" applyNumberFormat="1" applyFont="1" applyBorder="1" applyAlignment="1" applyProtection="1">
      <alignment vertical="center" shrinkToFit="1"/>
    </xf>
    <xf numFmtId="180" fontId="12" fillId="0" borderId="86" xfId="1" applyNumberFormat="1" applyFont="1" applyFill="1" applyBorder="1" applyAlignment="1" applyProtection="1">
      <alignment vertical="center" shrinkToFit="1"/>
    </xf>
    <xf numFmtId="179" fontId="12" fillId="0" borderId="76" xfId="1" applyNumberFormat="1" applyFont="1" applyBorder="1" applyAlignment="1" applyProtection="1">
      <alignment vertical="center" shrinkToFit="1"/>
    </xf>
    <xf numFmtId="179" fontId="12" fillId="0" borderId="77" xfId="1" applyNumberFormat="1" applyFont="1" applyBorder="1" applyAlignment="1" applyProtection="1">
      <alignment vertical="center" shrinkToFit="1"/>
    </xf>
    <xf numFmtId="179" fontId="4" fillId="0" borderId="80" xfId="1" applyNumberFormat="1" applyFont="1" applyBorder="1" applyAlignment="1" applyProtection="1">
      <alignment vertical="center" shrinkToFit="1"/>
    </xf>
    <xf numFmtId="179" fontId="12" fillId="0" borderId="81" xfId="1" applyNumberFormat="1" applyFont="1" applyBorder="1" applyAlignment="1" applyProtection="1">
      <alignment vertical="center" shrinkToFit="1"/>
    </xf>
    <xf numFmtId="179" fontId="12" fillId="0" borderId="0" xfId="1" applyNumberFormat="1" applyFont="1" applyBorder="1" applyAlignment="1" applyProtection="1">
      <alignment vertical="center" shrinkToFit="1"/>
    </xf>
    <xf numFmtId="179" fontId="4" fillId="0" borderId="86" xfId="1" applyNumberFormat="1" applyFont="1" applyBorder="1" applyAlignment="1" applyProtection="1">
      <alignment vertical="center" shrinkToFit="1"/>
    </xf>
    <xf numFmtId="38" fontId="12" fillId="0" borderId="76" xfId="1" applyFont="1" applyBorder="1" applyAlignment="1" applyProtection="1">
      <alignment shrinkToFit="1"/>
    </xf>
    <xf numFmtId="38" fontId="12" fillId="0" borderId="77" xfId="1" applyFont="1" applyBorder="1" applyAlignment="1" applyProtection="1">
      <alignment shrinkToFit="1"/>
    </xf>
    <xf numFmtId="38" fontId="4" fillId="0" borderId="80" xfId="1" applyFont="1" applyFill="1" applyBorder="1" applyAlignment="1">
      <alignment horizontal="right" vertical="top" shrinkToFit="1"/>
    </xf>
    <xf numFmtId="179" fontId="12" fillId="0" borderId="4" xfId="1" applyNumberFormat="1" applyFont="1" applyFill="1" applyBorder="1" applyAlignment="1">
      <alignment vertical="center" shrinkToFit="1"/>
    </xf>
    <xf numFmtId="180" fontId="12" fillId="0" borderId="80" xfId="1" applyNumberFormat="1" applyFont="1" applyFill="1" applyBorder="1" applyAlignment="1">
      <alignment vertical="center" shrinkToFit="1"/>
    </xf>
    <xf numFmtId="179" fontId="12" fillId="0" borderId="76" xfId="1" applyNumberFormat="1" applyFont="1" applyFill="1" applyBorder="1" applyAlignment="1">
      <alignment vertical="center" shrinkToFit="1"/>
    </xf>
    <xf numFmtId="179" fontId="12" fillId="0" borderId="77" xfId="1" applyNumberFormat="1" applyFont="1" applyFill="1" applyBorder="1" applyAlignment="1">
      <alignment vertical="center" shrinkToFit="1"/>
    </xf>
    <xf numFmtId="179" fontId="4" fillId="0" borderId="77" xfId="1" applyNumberFormat="1" applyFont="1" applyFill="1" applyBorder="1" applyAlignment="1">
      <alignment vertical="center" shrinkToFit="1"/>
    </xf>
    <xf numFmtId="179" fontId="4" fillId="0" borderId="80" xfId="1" applyNumberFormat="1" applyFont="1" applyFill="1" applyBorder="1" applyAlignment="1">
      <alignment vertical="center" shrinkToFit="1"/>
    </xf>
    <xf numFmtId="179" fontId="12" fillId="0" borderId="81" xfId="1" applyNumberFormat="1" applyFont="1" applyFill="1" applyBorder="1" applyAlignment="1">
      <alignment vertical="center" shrinkToFit="1"/>
    </xf>
    <xf numFmtId="179" fontId="12" fillId="0" borderId="0" xfId="1" applyNumberFormat="1" applyFont="1" applyFill="1" applyBorder="1" applyAlignment="1">
      <alignment vertical="center" shrinkToFit="1"/>
    </xf>
    <xf numFmtId="179" fontId="4" fillId="0" borderId="0" xfId="1" applyNumberFormat="1" applyFont="1" applyFill="1" applyBorder="1" applyAlignment="1">
      <alignment vertical="center" shrinkToFit="1"/>
    </xf>
    <xf numFmtId="179" fontId="4" fillId="0" borderId="86" xfId="1" applyNumberFormat="1" applyFont="1" applyFill="1" applyBorder="1" applyAlignment="1">
      <alignment vertical="center" shrinkToFit="1"/>
    </xf>
    <xf numFmtId="0" fontId="6" fillId="0" borderId="77"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1" fillId="2" borderId="77" xfId="0" applyNumberFormat="1" applyFont="1" applyFill="1" applyBorder="1" applyAlignment="1" applyProtection="1">
      <alignment horizontal="center" vertical="center"/>
      <protection locked="0"/>
    </xf>
    <xf numFmtId="0" fontId="11" fillId="2" borderId="0"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6" fillId="0" borderId="80" xfId="0" applyFont="1" applyBorder="1" applyAlignment="1">
      <alignment horizontal="center" vertical="center"/>
    </xf>
    <xf numFmtId="0" fontId="6" fillId="0" borderId="86" xfId="0" applyFont="1" applyBorder="1" applyAlignment="1">
      <alignment horizontal="center" vertical="center"/>
    </xf>
    <xf numFmtId="0" fontId="6" fillId="0" borderId="4"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182" fontId="12" fillId="0" borderId="77" xfId="1" applyNumberFormat="1" applyFont="1" applyBorder="1" applyAlignment="1">
      <alignment vertical="center" shrinkToFi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Border="1" applyAlignment="1">
      <alignment horizontal="distributed" vertical="center"/>
    </xf>
    <xf numFmtId="0" fontId="9" fillId="0" borderId="1" xfId="0" applyFont="1" applyBorder="1" applyAlignment="1">
      <alignment horizontal="distributed" vertical="center"/>
    </xf>
    <xf numFmtId="0" fontId="12" fillId="0" borderId="5" xfId="1" applyNumberFormat="1" applyFont="1" applyFill="1" applyBorder="1" applyAlignment="1" applyProtection="1">
      <alignment horizontal="center" vertical="center" shrinkToFit="1"/>
    </xf>
    <xf numFmtId="0" fontId="12" fillId="0" borderId="4" xfId="1" applyNumberFormat="1" applyFont="1" applyFill="1" applyBorder="1" applyAlignment="1" applyProtection="1">
      <alignment horizontal="center"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2" borderId="0" xfId="1" applyNumberFormat="1" applyFont="1" applyFill="1" applyBorder="1" applyAlignment="1" applyProtection="1">
      <alignment vertical="center" shrinkToFit="1"/>
    </xf>
    <xf numFmtId="179" fontId="12" fillId="2" borderId="86" xfId="1" applyNumberFormat="1" applyFont="1" applyFill="1" applyBorder="1" applyAlignment="1" applyProtection="1">
      <alignment vertical="center" shrinkToFit="1"/>
    </xf>
    <xf numFmtId="179" fontId="12" fillId="2" borderId="5" xfId="1" applyNumberFormat="1" applyFont="1" applyFill="1" applyBorder="1" applyAlignment="1" applyProtection="1">
      <alignment vertical="center" shrinkToFit="1"/>
    </xf>
    <xf numFmtId="179" fontId="12" fillId="2" borderId="1" xfId="1" applyNumberFormat="1" applyFont="1" applyFill="1" applyBorder="1" applyAlignment="1" applyProtection="1">
      <alignment vertical="center" shrinkToFit="1"/>
    </xf>
    <xf numFmtId="179" fontId="12" fillId="2" borderId="4" xfId="1" applyNumberFormat="1" applyFont="1" applyFill="1" applyBorder="1" applyAlignment="1" applyProtection="1">
      <alignment vertical="center" shrinkToFit="1"/>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77" xfId="0" applyFont="1" applyFill="1" applyBorder="1" applyAlignment="1" applyProtection="1">
      <alignment vertical="center" shrinkToFit="1"/>
      <protection locked="0"/>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4" xfId="0" applyFont="1" applyBorder="1" applyAlignment="1">
      <alignment horizontal="center" vertical="center"/>
    </xf>
    <xf numFmtId="0" fontId="3" fillId="0" borderId="99" xfId="0" applyFont="1" applyBorder="1" applyAlignment="1">
      <alignment horizontal="center" vertical="center"/>
    </xf>
    <xf numFmtId="0" fontId="3" fillId="0" borderId="76"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11" fillId="2" borderId="76" xfId="0" applyNumberFormat="1" applyFont="1" applyFill="1" applyBorder="1" applyAlignment="1" applyProtection="1">
      <alignment horizontal="center" vertical="center"/>
      <protection locked="0"/>
    </xf>
    <xf numFmtId="0" fontId="11" fillId="2" borderId="81" xfId="0" applyNumberFormat="1" applyFont="1" applyFill="1" applyBorder="1" applyAlignment="1" applyProtection="1">
      <alignment horizontal="center" vertical="center"/>
      <protection locked="0"/>
    </xf>
    <xf numFmtId="0" fontId="11" fillId="2" borderId="5"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2" fillId="0" borderId="82" xfId="0" applyFont="1" applyBorder="1" applyAlignment="1" applyProtection="1">
      <alignment horizontal="center" vertical="center"/>
    </xf>
    <xf numFmtId="0" fontId="0" fillId="0" borderId="87" xfId="0" applyBorder="1" applyAlignment="1">
      <alignment horizontal="center" vertical="center"/>
    </xf>
    <xf numFmtId="0" fontId="4" fillId="0" borderId="0" xfId="0" applyFont="1" applyBorder="1" applyAlignment="1">
      <alignment horizontal="left" vertical="center"/>
    </xf>
    <xf numFmtId="0" fontId="4" fillId="0" borderId="86" xfId="0" applyFont="1" applyBorder="1" applyAlignment="1">
      <alignment horizontal="left" vertical="center"/>
    </xf>
    <xf numFmtId="49" fontId="11" fillId="2" borderId="78" xfId="0" applyNumberFormat="1" applyFont="1" applyFill="1" applyBorder="1" applyAlignment="1" applyProtection="1">
      <alignment horizontal="center" vertical="center"/>
      <protection locked="0"/>
    </xf>
    <xf numFmtId="0" fontId="11" fillId="2" borderId="78" xfId="0" applyNumberFormat="1" applyFont="1" applyFill="1" applyBorder="1" applyAlignment="1" applyProtection="1">
      <alignment horizontal="center" vertical="center"/>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5" fillId="0" borderId="97" xfId="0" applyFont="1" applyBorder="1" applyAlignment="1">
      <alignment horizontal="distributed" vertical="center"/>
    </xf>
    <xf numFmtId="0" fontId="5" fillId="0" borderId="77" xfId="0" applyFont="1" applyBorder="1" applyAlignment="1">
      <alignment horizontal="left" vertical="top"/>
    </xf>
    <xf numFmtId="0" fontId="5" fillId="0" borderId="80" xfId="0" applyFont="1" applyBorder="1" applyAlignment="1">
      <alignment horizontal="left" vertical="top"/>
    </xf>
    <xf numFmtId="49" fontId="11" fillId="2" borderId="98" xfId="0" applyNumberFormat="1" applyFont="1" applyFill="1" applyBorder="1" applyAlignment="1" applyProtection="1">
      <alignment horizontal="center" vertical="center"/>
      <protection locked="0"/>
    </xf>
    <xf numFmtId="0" fontId="11" fillId="2" borderId="98" xfId="0" applyNumberFormat="1" applyFont="1" applyFill="1" applyBorder="1" applyAlignment="1" applyProtection="1">
      <alignment horizontal="center" vertical="center"/>
      <protection locked="0"/>
    </xf>
    <xf numFmtId="49" fontId="11" fillId="2" borderId="94" xfId="0" applyNumberFormat="1" applyFont="1" applyFill="1" applyBorder="1" applyAlignment="1" applyProtection="1">
      <alignment horizontal="center" vertical="center"/>
      <protection locked="0"/>
    </xf>
    <xf numFmtId="0" fontId="11" fillId="2" borderId="94" xfId="0" applyNumberFormat="1" applyFont="1" applyFill="1" applyBorder="1" applyAlignment="1" applyProtection="1">
      <alignment horizontal="center" vertical="center"/>
      <protection locked="0"/>
    </xf>
    <xf numFmtId="49" fontId="11" fillId="2" borderId="95" xfId="0" applyNumberFormat="1" applyFont="1" applyFill="1" applyBorder="1" applyAlignment="1" applyProtection="1">
      <alignment horizontal="center" vertical="center"/>
      <protection locked="0"/>
    </xf>
    <xf numFmtId="0" fontId="11" fillId="2" borderId="95" xfId="0" applyNumberFormat="1" applyFont="1" applyFill="1" applyBorder="1" applyAlignment="1" applyProtection="1">
      <alignment horizontal="center" vertical="center"/>
      <protection locked="0"/>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0" fontId="4" fillId="0" borderId="0" xfId="0" applyFont="1" applyBorder="1" applyAlignment="1">
      <alignment horizontal="center" vertical="center"/>
    </xf>
    <xf numFmtId="180" fontId="20" fillId="0" borderId="76" xfId="1" applyNumberFormat="1" applyFont="1" applyFill="1" applyBorder="1" applyAlignment="1" applyProtection="1">
      <alignment horizontal="right" vertical="top" shrinkToFit="1"/>
    </xf>
    <xf numFmtId="180" fontId="20" fillId="0" borderId="77" xfId="1" applyNumberFormat="1" applyFont="1" applyFill="1" applyBorder="1" applyAlignment="1" applyProtection="1">
      <alignment horizontal="right" vertical="top" shrinkToFit="1"/>
    </xf>
    <xf numFmtId="180" fontId="20" fillId="0" borderId="80" xfId="1" applyNumberFormat="1" applyFont="1" applyFill="1" applyBorder="1" applyAlignment="1" applyProtection="1">
      <alignment horizontal="right" vertical="top" shrinkToFit="1"/>
    </xf>
    <xf numFmtId="179" fontId="12" fillId="2" borderId="8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49" fontId="11" fillId="2" borderId="96" xfId="0" applyNumberFormat="1" applyFont="1" applyFill="1" applyBorder="1" applyAlignment="1" applyProtection="1">
      <alignment horizontal="center" vertical="center"/>
      <protection locked="0"/>
    </xf>
    <xf numFmtId="0" fontId="11" fillId="2" borderId="96" xfId="0" applyNumberFormat="1" applyFont="1" applyFill="1" applyBorder="1" applyAlignment="1" applyProtection="1">
      <alignment horizontal="center" vertical="center"/>
      <protection locked="0"/>
    </xf>
    <xf numFmtId="49" fontId="11" fillId="2" borderId="97" xfId="0" applyNumberFormat="1" applyFont="1" applyFill="1" applyBorder="1" applyAlignment="1" applyProtection="1">
      <alignment horizontal="center" vertical="center"/>
      <protection locked="0"/>
    </xf>
    <xf numFmtId="0" fontId="11" fillId="2" borderId="97" xfId="0" applyNumberFormat="1" applyFont="1" applyFill="1" applyBorder="1" applyAlignment="1" applyProtection="1">
      <alignment horizontal="center"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11" fillId="2" borderId="77" xfId="0" applyFont="1" applyFill="1" applyBorder="1" applyAlignment="1" applyProtection="1">
      <alignment horizontal="center" vertical="center" shrinkToFit="1"/>
      <protection locked="0"/>
    </xf>
    <xf numFmtId="0" fontId="1" fillId="2" borderId="77" xfId="0" applyFont="1" applyFill="1" applyBorder="1" applyAlignment="1" applyProtection="1">
      <alignment shrinkToFit="1"/>
      <protection locked="0"/>
    </xf>
    <xf numFmtId="0" fontId="1" fillId="2" borderId="80" xfId="0" applyFont="1" applyFill="1" applyBorder="1" applyAlignment="1" applyProtection="1">
      <alignment shrinkToFit="1"/>
      <protection locked="0"/>
    </xf>
    <xf numFmtId="0" fontId="11" fillId="2" borderId="0" xfId="0" applyFont="1" applyFill="1" applyBorder="1" applyAlignment="1" applyProtection="1">
      <alignment horizontal="center" vertical="center" shrinkToFit="1"/>
      <protection locked="0"/>
    </xf>
    <xf numFmtId="0" fontId="1" fillId="2" borderId="0" xfId="0" applyFont="1" applyFill="1" applyBorder="1" applyAlignment="1" applyProtection="1">
      <alignment shrinkToFit="1"/>
      <protection locked="0"/>
    </xf>
    <xf numFmtId="0" fontId="1" fillId="2" borderId="8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12" fillId="0" borderId="81" xfId="1" applyNumberFormat="1" applyFont="1" applyFill="1" applyBorder="1" applyAlignment="1" applyProtection="1">
      <alignment vertical="center" shrinkToFit="1"/>
    </xf>
    <xf numFmtId="179" fontId="0" fillId="0" borderId="0" xfId="0" applyNumberFormat="1" applyFill="1" applyAlignment="1" applyProtection="1">
      <alignment vertical="center" shrinkToFit="1"/>
    </xf>
    <xf numFmtId="179" fontId="0" fillId="0" borderId="86" xfId="0" applyNumberFormat="1" applyFill="1" applyBorder="1" applyAlignment="1" applyProtection="1">
      <alignment vertical="center" shrinkToFit="1"/>
    </xf>
    <xf numFmtId="0" fontId="0" fillId="0" borderId="0" xfId="0" applyFill="1" applyAlignment="1" applyProtection="1">
      <alignment vertical="center" shrinkToFit="1"/>
    </xf>
    <xf numFmtId="0" fontId="0" fillId="0" borderId="86" xfId="0"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1"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xf>
    <xf numFmtId="49" fontId="12" fillId="2" borderId="0" xfId="0" applyNumberFormat="1" applyFont="1" applyFill="1" applyAlignment="1" applyProtection="1">
      <alignment horizontal="center" vertical="center"/>
      <protection locked="0"/>
    </xf>
    <xf numFmtId="0" fontId="11" fillId="2" borderId="35"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49" fontId="11" fillId="2" borderId="106" xfId="0" applyNumberFormat="1" applyFont="1" applyFill="1" applyBorder="1" applyAlignment="1" applyProtection="1">
      <alignment horizontal="center" vertical="center"/>
      <protection locked="0"/>
    </xf>
    <xf numFmtId="0" fontId="11" fillId="2" borderId="27" xfId="0" applyNumberFormat="1" applyFont="1" applyFill="1" applyBorder="1" applyAlignment="1" applyProtection="1">
      <alignment horizontal="center" vertical="center"/>
      <protection locked="0"/>
    </xf>
    <xf numFmtId="0" fontId="11" fillId="2" borderId="28" xfId="0" applyNumberFormat="1" applyFont="1" applyFill="1" applyBorder="1" applyAlignment="1" applyProtection="1">
      <alignment horizontal="center" vertical="center"/>
      <protection locked="0"/>
    </xf>
    <xf numFmtId="49" fontId="11" fillId="2" borderId="107" xfId="0" applyNumberFormat="1" applyFont="1" applyFill="1" applyBorder="1" applyAlignment="1" applyProtection="1">
      <alignment horizontal="center" vertical="center"/>
      <protection locked="0"/>
    </xf>
    <xf numFmtId="0" fontId="11" fillId="2" borderId="110" xfId="0" applyNumberFormat="1" applyFont="1" applyFill="1" applyBorder="1" applyAlignment="1" applyProtection="1">
      <alignment horizontal="center" vertical="center"/>
      <protection locked="0"/>
    </xf>
    <xf numFmtId="0" fontId="11" fillId="2" borderId="29" xfId="0" applyNumberFormat="1" applyFont="1" applyFill="1" applyBorder="1" applyAlignment="1" applyProtection="1">
      <alignment horizontal="center" vertical="center"/>
      <protection locked="0"/>
    </xf>
    <xf numFmtId="49" fontId="11" fillId="2" borderId="108" xfId="0" applyNumberFormat="1" applyFont="1" applyFill="1" applyBorder="1" applyAlignment="1" applyProtection="1">
      <alignment horizontal="center" vertical="center"/>
      <protection locked="0"/>
    </xf>
    <xf numFmtId="0" fontId="11" fillId="2" borderId="25" xfId="0"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2" borderId="37"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6" fillId="0" borderId="79" xfId="0" applyFont="1" applyBorder="1" applyAlignment="1" applyProtection="1">
      <alignment horizontal="center" vertical="center"/>
    </xf>
    <xf numFmtId="3" fontId="11" fillId="2" borderId="76" xfId="0" applyNumberFormat="1" applyFont="1" applyFill="1" applyBorder="1" applyAlignment="1" applyProtection="1">
      <alignment horizontal="center" vertical="center"/>
      <protection locked="0"/>
    </xf>
    <xf numFmtId="0" fontId="5" fillId="0" borderId="32" xfId="0" applyFont="1" applyBorder="1" applyAlignment="1" applyProtection="1">
      <alignment horizontal="center" vertical="center" wrapText="1"/>
    </xf>
    <xf numFmtId="0" fontId="5" fillId="0" borderId="79" xfId="0" applyFont="1" applyBorder="1" applyAlignment="1" applyProtection="1">
      <alignment horizontal="center" vertical="center" wrapText="1"/>
    </xf>
    <xf numFmtId="49" fontId="11" fillId="2" borderId="99" xfId="0" applyNumberFormat="1" applyFont="1" applyFill="1" applyBorder="1" applyAlignment="1" applyProtection="1">
      <alignment horizontal="center" vertical="center"/>
      <protection locked="0"/>
    </xf>
    <xf numFmtId="0" fontId="11" fillId="2" borderId="109" xfId="0" applyNumberFormat="1" applyFont="1" applyFill="1" applyBorder="1" applyAlignment="1" applyProtection="1">
      <alignment horizontal="center" vertical="center"/>
      <protection locked="0"/>
    </xf>
    <xf numFmtId="0" fontId="11" fillId="2" borderId="32" xfId="0" applyNumberFormat="1" applyFont="1" applyFill="1" applyBorder="1" applyAlignment="1" applyProtection="1">
      <alignment horizontal="center" vertical="center"/>
      <protection locked="0"/>
    </xf>
    <xf numFmtId="0" fontId="6" fillId="0" borderId="78" xfId="0" applyFont="1" applyBorder="1" applyAlignment="1" applyProtection="1">
      <alignment horizontal="center" vertical="center"/>
    </xf>
    <xf numFmtId="0" fontId="4" fillId="0" borderId="100" xfId="0" applyFont="1" applyBorder="1" applyAlignment="1" applyProtection="1">
      <alignment horizontal="center" vertical="center"/>
    </xf>
    <xf numFmtId="0" fontId="4" fillId="0" borderId="101" xfId="0" applyFont="1" applyBorder="1" applyAlignment="1" applyProtection="1">
      <alignment horizontal="center" vertical="center"/>
    </xf>
    <xf numFmtId="0" fontId="4" fillId="0" borderId="102"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03"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04"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6" xfId="0" applyFont="1" applyBorder="1" applyAlignment="1" applyProtection="1">
      <alignment horizontal="center" vertical="center"/>
    </xf>
    <xf numFmtId="0" fontId="5" fillId="0" borderId="97" xfId="0" applyFont="1" applyBorder="1" applyAlignment="1" applyProtection="1">
      <alignment horizontal="distributed" vertical="center"/>
    </xf>
    <xf numFmtId="0" fontId="5" fillId="0" borderId="99" xfId="0" applyFont="1" applyBorder="1" applyAlignment="1" applyProtection="1">
      <alignment horizontal="left" vertical="top"/>
    </xf>
    <xf numFmtId="0" fontId="8" fillId="0" borderId="79"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99" xfId="0" applyFont="1" applyBorder="1" applyAlignment="1" applyProtection="1">
      <alignment horizontal="center" vertical="center"/>
    </xf>
    <xf numFmtId="0" fontId="11" fillId="2" borderId="105" xfId="0" applyFont="1" applyFill="1" applyBorder="1" applyAlignment="1" applyProtection="1">
      <alignment horizontal="center" vertical="center" shrinkToFit="1"/>
      <protection locked="0"/>
    </xf>
    <xf numFmtId="0" fontId="11" fillId="2" borderId="57" xfId="0" applyFont="1" applyFill="1" applyBorder="1" applyAlignment="1" applyProtection="1">
      <alignment horizontal="center" vertical="center" shrinkToFit="1"/>
      <protection locked="0"/>
    </xf>
    <xf numFmtId="0" fontId="1" fillId="2" borderId="16" xfId="0" applyFont="1" applyFill="1" applyBorder="1" applyAlignment="1" applyProtection="1">
      <alignment shrinkToFit="1"/>
      <protection locked="0"/>
    </xf>
    <xf numFmtId="179" fontId="12" fillId="0" borderId="86" xfId="1" applyNumberFormat="1" applyFont="1" applyFill="1" applyBorder="1" applyAlignment="1" applyProtection="1">
      <alignment vertical="center" shrinkToFit="1"/>
    </xf>
    <xf numFmtId="0" fontId="9" fillId="0" borderId="0" xfId="0" applyFont="1" applyFill="1" applyBorder="1" applyAlignment="1" applyProtection="1">
      <alignment horizontal="distributed" vertical="center"/>
    </xf>
    <xf numFmtId="0" fontId="9" fillId="0" borderId="1" xfId="0" applyFont="1" applyFill="1" applyBorder="1" applyAlignment="1" applyProtection="1">
      <alignment horizontal="distributed" vertical="center"/>
    </xf>
    <xf numFmtId="0" fontId="5" fillId="0" borderId="97" xfId="0" applyFont="1" applyFill="1" applyBorder="1" applyAlignment="1" applyProtection="1">
      <alignment horizontal="distributed" vertical="center"/>
    </xf>
    <xf numFmtId="0" fontId="6" fillId="0" borderId="39" xfId="0" applyFont="1" applyFill="1" applyBorder="1" applyAlignment="1" applyProtection="1">
      <alignment horizontal="left" wrapText="1" indent="1"/>
    </xf>
    <xf numFmtId="0" fontId="6" fillId="0" borderId="30" xfId="0" applyFont="1" applyFill="1" applyBorder="1" applyAlignment="1" applyProtection="1">
      <alignment horizontal="left" wrapText="1" indent="1"/>
    </xf>
    <xf numFmtId="0" fontId="6" fillId="0" borderId="31" xfId="0" applyFont="1" applyFill="1" applyBorder="1" applyAlignment="1" applyProtection="1">
      <alignment horizontal="left" wrapText="1" indent="1"/>
    </xf>
    <xf numFmtId="0" fontId="6" fillId="0" borderId="13" xfId="0" applyFont="1" applyFill="1" applyBorder="1" applyAlignment="1" applyProtection="1">
      <alignment horizontal="left" wrapText="1" indent="1"/>
    </xf>
    <xf numFmtId="0" fontId="6" fillId="0" borderId="14" xfId="0" applyFont="1" applyFill="1" applyBorder="1" applyAlignment="1" applyProtection="1">
      <alignment horizontal="left" wrapText="1" indent="1"/>
    </xf>
    <xf numFmtId="0" fontId="6" fillId="0" borderId="15" xfId="0" applyFont="1" applyFill="1" applyBorder="1" applyAlignment="1" applyProtection="1">
      <alignment horizontal="left" wrapText="1" indent="1"/>
    </xf>
    <xf numFmtId="0" fontId="4" fillId="0" borderId="0" xfId="0" applyFont="1" applyFill="1" applyBorder="1" applyAlignment="1" applyProtection="1">
      <alignment horizontal="center" vertical="center"/>
    </xf>
    <xf numFmtId="0" fontId="5" fillId="0" borderId="77" xfId="0" applyFont="1" applyFill="1" applyBorder="1" applyAlignment="1" applyProtection="1">
      <alignment horizontal="left" vertical="top"/>
    </xf>
    <xf numFmtId="0" fontId="5" fillId="0" borderId="80" xfId="0" applyFont="1" applyFill="1" applyBorder="1" applyAlignment="1" applyProtection="1">
      <alignment horizontal="left" vertical="top"/>
    </xf>
    <xf numFmtId="0" fontId="6" fillId="0" borderId="76" xfId="0" applyFont="1" applyFill="1" applyBorder="1" applyAlignment="1" applyProtection="1">
      <alignment horizontal="center" vertical="center"/>
    </xf>
    <xf numFmtId="0" fontId="6" fillId="0" borderId="77" xfId="0" applyFont="1" applyFill="1" applyBorder="1" applyAlignment="1" applyProtection="1">
      <alignment horizontal="center" vertical="center"/>
    </xf>
    <xf numFmtId="0" fontId="6" fillId="0" borderId="8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11" fillId="0" borderId="77"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49" fontId="11" fillId="0" borderId="98" xfId="0" applyNumberFormat="1" applyFont="1" applyFill="1" applyBorder="1" applyAlignment="1" applyProtection="1">
      <alignment horizontal="center" vertical="center"/>
    </xf>
    <xf numFmtId="0" fontId="11" fillId="0" borderId="98" xfId="0" applyNumberFormat="1" applyFont="1" applyFill="1" applyBorder="1" applyAlignment="1" applyProtection="1">
      <alignment horizontal="center" vertical="center"/>
    </xf>
    <xf numFmtId="0" fontId="12" fillId="0" borderId="100" xfId="0" applyFont="1" applyFill="1" applyBorder="1" applyAlignment="1" applyProtection="1">
      <alignment horizontal="left" vertical="center" wrapText="1"/>
    </xf>
    <xf numFmtId="0" fontId="12" fillId="0" borderId="101" xfId="0" applyFont="1" applyFill="1" applyBorder="1" applyAlignment="1" applyProtection="1">
      <alignment horizontal="left" vertical="center" wrapText="1"/>
    </xf>
    <xf numFmtId="0" fontId="12" fillId="0" borderId="103" xfId="0" applyFont="1" applyFill="1" applyBorder="1" applyAlignment="1" applyProtection="1">
      <alignment horizontal="left" vertical="center" wrapText="1"/>
    </xf>
    <xf numFmtId="0" fontId="12" fillId="0" borderId="52" xfId="0" applyFont="1" applyFill="1" applyBorder="1" applyAlignment="1" applyProtection="1">
      <alignment horizontal="left" vertical="center" wrapText="1"/>
    </xf>
    <xf numFmtId="0" fontId="12" fillId="0" borderId="53" xfId="0" applyFont="1" applyFill="1" applyBorder="1" applyAlignment="1" applyProtection="1">
      <alignment horizontal="left" vertical="center" wrapText="1"/>
    </xf>
    <xf numFmtId="0" fontId="12" fillId="0" borderId="55" xfId="0" applyFont="1" applyFill="1" applyBorder="1" applyAlignment="1" applyProtection="1">
      <alignment horizontal="left" vertical="center" wrapText="1"/>
    </xf>
    <xf numFmtId="49" fontId="11" fillId="0" borderId="78" xfId="0" applyNumberFormat="1" applyFont="1" applyFill="1" applyBorder="1" applyAlignment="1" applyProtection="1">
      <alignment horizontal="center" vertical="center"/>
    </xf>
    <xf numFmtId="0" fontId="11" fillId="0" borderId="78" xfId="0" applyNumberFormat="1" applyFont="1" applyFill="1" applyBorder="1" applyAlignment="1" applyProtection="1">
      <alignment horizontal="center" vertical="center"/>
    </xf>
    <xf numFmtId="49" fontId="11" fillId="0" borderId="97" xfId="0" applyNumberFormat="1" applyFont="1" applyFill="1" applyBorder="1" applyAlignment="1" applyProtection="1">
      <alignment horizontal="center" vertical="center"/>
    </xf>
    <xf numFmtId="0" fontId="11" fillId="0" borderId="97" xfId="0" applyNumberFormat="1" applyFont="1" applyFill="1" applyBorder="1" applyAlignment="1" applyProtection="1">
      <alignment horizontal="center" vertical="center"/>
    </xf>
    <xf numFmtId="3" fontId="11" fillId="0" borderId="76" xfId="0" applyNumberFormat="1" applyFont="1" applyFill="1" applyBorder="1" applyAlignment="1" applyProtection="1">
      <alignment horizontal="center" vertical="center"/>
    </xf>
    <xf numFmtId="3" fontId="11" fillId="0" borderId="77" xfId="0" applyNumberFormat="1" applyFont="1" applyFill="1" applyBorder="1" applyAlignment="1" applyProtection="1">
      <alignment horizontal="center" vertical="center"/>
    </xf>
    <xf numFmtId="3" fontId="11" fillId="0" borderId="81" xfId="0" applyNumberFormat="1" applyFont="1" applyFill="1" applyBorder="1" applyAlignment="1" applyProtection="1">
      <alignment horizontal="center" vertical="center"/>
    </xf>
    <xf numFmtId="3" fontId="11" fillId="0" borderId="0" xfId="0" applyNumberFormat="1" applyFont="1" applyFill="1" applyBorder="1" applyAlignment="1" applyProtection="1">
      <alignment horizontal="center" vertical="center"/>
    </xf>
    <xf numFmtId="3" fontId="11" fillId="0" borderId="5" xfId="0" applyNumberFormat="1" applyFont="1" applyFill="1" applyBorder="1" applyAlignment="1" applyProtection="1">
      <alignment horizontal="center" vertical="center"/>
    </xf>
    <xf numFmtId="3" fontId="11" fillId="0" borderId="1"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0" fillId="0" borderId="4" xfId="0" applyNumberFormat="1" applyFill="1" applyBorder="1" applyAlignment="1" applyProtection="1">
      <alignment shrinkToFit="1"/>
    </xf>
    <xf numFmtId="0" fontId="4" fillId="0" borderId="77" xfId="0" applyFont="1" applyFill="1" applyBorder="1" applyAlignment="1" applyProtection="1">
      <alignment horizontal="center" vertical="center"/>
    </xf>
    <xf numFmtId="0" fontId="12" fillId="0" borderId="13"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9" xfId="0" applyFont="1" applyFill="1" applyBorder="1" applyAlignment="1" applyProtection="1">
      <alignment horizontal="center" vertical="center" wrapText="1"/>
    </xf>
    <xf numFmtId="0" fontId="0" fillId="0" borderId="86" xfId="0" applyFill="1" applyBorder="1" applyProtection="1"/>
    <xf numFmtId="0" fontId="0" fillId="0" borderId="5" xfId="0" applyFill="1" applyBorder="1" applyProtection="1"/>
    <xf numFmtId="0" fontId="0" fillId="0" borderId="4" xfId="0" applyFill="1" applyBorder="1" applyProtection="1"/>
    <xf numFmtId="0" fontId="8" fillId="0" borderId="70" xfId="0" applyFont="1" applyFill="1" applyBorder="1" applyAlignment="1" applyProtection="1">
      <alignment horizontal="center" vertical="center" wrapText="1"/>
    </xf>
    <xf numFmtId="0" fontId="9" fillId="0" borderId="71" xfId="0" applyFont="1" applyFill="1" applyBorder="1" applyAlignment="1" applyProtection="1">
      <alignment horizontal="center" vertical="center" wrapText="1"/>
    </xf>
    <xf numFmtId="0" fontId="9" fillId="0" borderId="72" xfId="0" applyFont="1" applyFill="1" applyBorder="1" applyAlignment="1" applyProtection="1">
      <alignment horizontal="center" vertical="center" wrapText="1"/>
    </xf>
    <xf numFmtId="0" fontId="9" fillId="0" borderId="73" xfId="0" applyFont="1" applyFill="1" applyBorder="1" applyAlignment="1" applyProtection="1">
      <alignment horizontal="center" vertical="center" wrapText="1"/>
    </xf>
    <xf numFmtId="0" fontId="9" fillId="0" borderId="74" xfId="0" applyFont="1" applyFill="1" applyBorder="1" applyAlignment="1" applyProtection="1">
      <alignment horizontal="center" vertical="center" wrapText="1"/>
    </xf>
    <xf numFmtId="0" fontId="9" fillId="0" borderId="75"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6" fillId="0" borderId="35" xfId="0" applyFont="1" applyFill="1" applyBorder="1" applyAlignment="1" applyProtection="1">
      <alignment horizontal="distributed" vertical="center" wrapText="1" justifyLastLine="1"/>
    </xf>
    <xf numFmtId="0" fontId="6" fillId="0" borderId="2" xfId="0" applyFont="1" applyFill="1" applyBorder="1" applyAlignment="1" applyProtection="1">
      <alignment horizontal="distributed" vertical="center" wrapText="1" justifyLastLine="1"/>
    </xf>
    <xf numFmtId="0" fontId="6" fillId="0" borderId="36" xfId="0" applyFont="1" applyFill="1" applyBorder="1" applyAlignment="1" applyProtection="1">
      <alignment horizontal="distributed" vertical="center" wrapText="1" justifyLastLine="1"/>
    </xf>
    <xf numFmtId="0" fontId="6" fillId="0" borderId="37" xfId="0" applyFont="1" applyFill="1" applyBorder="1" applyAlignment="1" applyProtection="1">
      <alignment horizontal="distributed" vertical="center" wrapText="1" justifyLastLine="1"/>
    </xf>
    <xf numFmtId="0" fontId="6" fillId="0" borderId="3" xfId="0" applyFont="1" applyFill="1" applyBorder="1" applyAlignment="1" applyProtection="1">
      <alignment horizontal="distributed" vertical="center" wrapText="1" justifyLastLine="1"/>
    </xf>
    <xf numFmtId="0" fontId="6" fillId="0" borderId="38" xfId="0" applyFont="1" applyFill="1" applyBorder="1" applyAlignment="1" applyProtection="1">
      <alignment horizontal="distributed" vertical="center" wrapText="1" justifyLastLine="1"/>
    </xf>
    <xf numFmtId="0" fontId="4" fillId="0" borderId="3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xf>
    <xf numFmtId="179" fontId="12" fillId="0" borderId="4" xfId="1" applyNumberFormat="1" applyFont="1" applyFill="1" applyBorder="1" applyAlignment="1" applyProtection="1">
      <alignment vertical="center" shrinkToFit="1"/>
    </xf>
    <xf numFmtId="0" fontId="12" fillId="0" borderId="102"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4" fillId="0" borderId="2" xfId="0" applyFont="1" applyFill="1" applyBorder="1" applyAlignment="1" applyProtection="1">
      <alignment horizontal="distributed" vertical="center" justifyLastLine="1"/>
    </xf>
    <xf numFmtId="0" fontId="4" fillId="0" borderId="3" xfId="0" applyFont="1" applyFill="1" applyBorder="1" applyAlignment="1" applyProtection="1">
      <alignment horizontal="distributed" vertical="center" justifyLastLine="1"/>
    </xf>
    <xf numFmtId="49" fontId="12"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4" fillId="0" borderId="1" xfId="0" applyFont="1" applyFill="1" applyBorder="1" applyAlignment="1" applyProtection="1">
      <alignment horizontal="center" vertical="center"/>
    </xf>
    <xf numFmtId="0" fontId="11" fillId="0" borderId="105" xfId="0" applyFont="1" applyFill="1" applyBorder="1" applyAlignment="1" applyProtection="1">
      <alignment horizontal="center" vertical="center" shrinkToFit="1"/>
    </xf>
    <xf numFmtId="0" fontId="1" fillId="0" borderId="77" xfId="0" applyFont="1" applyFill="1" applyBorder="1" applyAlignment="1" applyProtection="1">
      <alignment shrinkToFit="1"/>
    </xf>
    <xf numFmtId="0" fontId="1" fillId="0" borderId="80" xfId="0" applyFont="1" applyFill="1" applyBorder="1" applyAlignment="1" applyProtection="1">
      <alignment shrinkToFit="1"/>
    </xf>
    <xf numFmtId="0" fontId="11" fillId="0" borderId="57" xfId="0" applyFont="1" applyFill="1" applyBorder="1" applyAlignment="1" applyProtection="1">
      <alignment horizontal="center" vertical="center" shrinkToFit="1"/>
    </xf>
    <xf numFmtId="0" fontId="1" fillId="0" borderId="0" xfId="0" applyFont="1" applyFill="1" applyBorder="1" applyAlignment="1" applyProtection="1">
      <alignment shrinkToFit="1"/>
    </xf>
    <xf numFmtId="0" fontId="1" fillId="0" borderId="86" xfId="0" applyFont="1" applyFill="1" applyBorder="1" applyAlignment="1" applyProtection="1">
      <alignment shrinkToFit="1"/>
    </xf>
    <xf numFmtId="0" fontId="1" fillId="0" borderId="16" xfId="0" applyFont="1" applyFill="1" applyBorder="1" applyAlignment="1" applyProtection="1">
      <alignment shrinkToFit="1"/>
    </xf>
    <xf numFmtId="0" fontId="1" fillId="0" borderId="1" xfId="0" applyFont="1" applyFill="1" applyBorder="1" applyAlignment="1" applyProtection="1">
      <alignment shrinkToFit="1"/>
    </xf>
    <xf numFmtId="0" fontId="1" fillId="0" borderId="4" xfId="0" applyFont="1" applyFill="1" applyBorder="1" applyAlignment="1" applyProtection="1">
      <alignment shrinkToFit="1"/>
    </xf>
    <xf numFmtId="0" fontId="3" fillId="0" borderId="76" xfId="0" applyFont="1" applyFill="1" applyBorder="1" applyAlignment="1" applyProtection="1">
      <alignment horizontal="center" vertical="center"/>
    </xf>
    <xf numFmtId="0" fontId="3" fillId="0" borderId="77" xfId="0" applyFont="1" applyFill="1" applyBorder="1" applyAlignment="1" applyProtection="1">
      <alignment horizontal="center" vertical="center"/>
    </xf>
    <xf numFmtId="0" fontId="3" fillId="0" borderId="80" xfId="0" applyFont="1" applyFill="1" applyBorder="1" applyAlignment="1" applyProtection="1">
      <alignment horizontal="center" vertical="center"/>
    </xf>
    <xf numFmtId="0" fontId="3" fillId="0" borderId="8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8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2" fillId="0" borderId="54" xfId="0" applyFont="1" applyFill="1" applyBorder="1" applyAlignment="1" applyProtection="1">
      <alignment horizontal="left" vertical="center" wrapText="1"/>
    </xf>
    <xf numFmtId="0" fontId="12" fillId="0" borderId="39"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xf>
    <xf numFmtId="0" fontId="12" fillId="0" borderId="51" xfId="0" applyFont="1" applyFill="1" applyBorder="1" applyAlignment="1" applyProtection="1">
      <alignment horizontal="left" vertical="center" wrapText="1"/>
    </xf>
    <xf numFmtId="0" fontId="12" fillId="0" borderId="31" xfId="0" applyFont="1" applyFill="1" applyBorder="1" applyAlignment="1" applyProtection="1">
      <alignment horizontal="left" vertical="center" wrapText="1"/>
    </xf>
    <xf numFmtId="0" fontId="8" fillId="0" borderId="79" xfId="0" applyFont="1" applyFill="1" applyBorder="1" applyAlignment="1" applyProtection="1">
      <alignment horizontal="center" vertical="center"/>
    </xf>
    <xf numFmtId="0" fontId="3" fillId="0" borderId="79" xfId="0" applyFont="1" applyFill="1" applyBorder="1" applyAlignment="1" applyProtection="1">
      <alignment horizontal="center" vertical="center"/>
    </xf>
    <xf numFmtId="0" fontId="3" fillId="0" borderId="94" xfId="0" applyFont="1" applyFill="1" applyBorder="1" applyAlignment="1" applyProtection="1">
      <alignment horizontal="center" vertical="center"/>
    </xf>
    <xf numFmtId="0" fontId="3" fillId="0" borderId="99" xfId="0" applyFont="1" applyFill="1" applyBorder="1" applyAlignment="1" applyProtection="1">
      <alignment horizontal="center" vertical="center"/>
    </xf>
    <xf numFmtId="49" fontId="11" fillId="0" borderId="94" xfId="0" applyNumberFormat="1" applyFont="1" applyFill="1" applyBorder="1" applyAlignment="1" applyProtection="1">
      <alignment horizontal="center" vertical="center"/>
    </xf>
    <xf numFmtId="0" fontId="11" fillId="0" borderId="94" xfId="0" applyNumberFormat="1" applyFont="1" applyFill="1" applyBorder="1" applyAlignment="1" applyProtection="1">
      <alignment horizontal="center" vertical="center"/>
    </xf>
    <xf numFmtId="49" fontId="11" fillId="0" borderId="95" xfId="0" applyNumberFormat="1" applyFont="1" applyFill="1" applyBorder="1" applyAlignment="1" applyProtection="1">
      <alignment horizontal="center" vertical="center"/>
    </xf>
    <xf numFmtId="0" fontId="11" fillId="0" borderId="95" xfId="0" applyNumberFormat="1" applyFont="1" applyFill="1" applyBorder="1" applyAlignment="1" applyProtection="1">
      <alignment horizontal="center" vertical="center"/>
    </xf>
    <xf numFmtId="0" fontId="6" fillId="0" borderId="79" xfId="0" applyFont="1" applyFill="1" applyBorder="1" applyAlignment="1" applyProtection="1">
      <alignment horizontal="center" vertical="center"/>
    </xf>
    <xf numFmtId="0" fontId="4" fillId="0" borderId="100" xfId="0" applyFont="1" applyFill="1" applyBorder="1" applyAlignment="1" applyProtection="1">
      <alignment horizontal="center" vertical="center"/>
    </xf>
    <xf numFmtId="0" fontId="4" fillId="0" borderId="101" xfId="0" applyFont="1" applyFill="1" applyBorder="1" applyAlignment="1" applyProtection="1">
      <alignment horizontal="center" vertical="center"/>
    </xf>
    <xf numFmtId="0" fontId="4" fillId="0" borderId="10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03"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6" fillId="0" borderId="76" xfId="0" applyFont="1" applyFill="1" applyBorder="1" applyAlignment="1" applyProtection="1">
      <alignment horizontal="left" vertical="center" wrapText="1" indent="1"/>
    </xf>
    <xf numFmtId="0" fontId="6" fillId="0" borderId="77" xfId="0" applyFont="1" applyFill="1" applyBorder="1" applyAlignment="1" applyProtection="1">
      <alignment horizontal="left" vertical="center" indent="1"/>
    </xf>
    <xf numFmtId="0" fontId="6" fillId="0" borderId="80"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1"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4" fillId="0" borderId="104"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179" fontId="12" fillId="0" borderId="81" xfId="1" applyNumberFormat="1" applyFont="1" applyBorder="1" applyAlignment="1">
      <alignment vertical="center" shrinkToFit="1"/>
    </xf>
    <xf numFmtId="179" fontId="0" fillId="0" borderId="0" xfId="0" applyNumberFormat="1" applyAlignment="1">
      <alignment vertical="center" shrinkToFit="1"/>
    </xf>
    <xf numFmtId="179" fontId="0" fillId="0" borderId="86" xfId="0" applyNumberFormat="1" applyBorder="1" applyAlignment="1">
      <alignment vertical="center" shrinkToFit="1"/>
    </xf>
    <xf numFmtId="178" fontId="12" fillId="0" borderId="0" xfId="0" applyNumberFormat="1" applyFont="1" applyFill="1" applyAlignment="1" applyProtection="1">
      <alignment horizontal="center" vertical="center"/>
    </xf>
    <xf numFmtId="49" fontId="11" fillId="0" borderId="96" xfId="0" applyNumberFormat="1" applyFont="1" applyFill="1" applyBorder="1" applyAlignment="1" applyProtection="1">
      <alignment horizontal="center" vertical="center"/>
    </xf>
    <xf numFmtId="0" fontId="11" fillId="0" borderId="96" xfId="0" applyNumberFormat="1" applyFont="1" applyFill="1" applyBorder="1" applyAlignment="1" applyProtection="1">
      <alignment horizontal="center" vertical="center"/>
    </xf>
    <xf numFmtId="0" fontId="6" fillId="0" borderId="78"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86" xfId="0" applyFont="1" applyFill="1" applyBorder="1" applyAlignment="1" applyProtection="1">
      <alignment horizontal="left" vertical="center"/>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177" fontId="12" fillId="0" borderId="0" xfId="0" applyNumberFormat="1" applyFont="1" applyFill="1" applyAlignment="1" applyProtection="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86" xfId="0" applyBorder="1" applyAlignment="1">
      <alignment vertical="center" shrinkToFit="1"/>
    </xf>
    <xf numFmtId="0" fontId="11" fillId="0" borderId="40"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45" xfId="0" applyFont="1" applyFill="1" applyBorder="1" applyAlignment="1" applyProtection="1">
      <alignment horizontal="center" vertical="center" wrapText="1"/>
    </xf>
    <xf numFmtId="0" fontId="6" fillId="0" borderId="76" xfId="0" applyFont="1" applyFill="1" applyBorder="1" applyAlignment="1" applyProtection="1">
      <alignment horizontal="center" wrapText="1"/>
    </xf>
    <xf numFmtId="0" fontId="6" fillId="0" borderId="77" xfId="0" applyFont="1" applyFill="1" applyBorder="1" applyAlignment="1" applyProtection="1">
      <alignment horizontal="center" wrapText="1"/>
    </xf>
    <xf numFmtId="0" fontId="6" fillId="0" borderId="80"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1" xfId="0" applyFont="1" applyFill="1" applyBorder="1" applyAlignment="1" applyProtection="1">
      <alignment horizontal="center" wrapText="1"/>
    </xf>
    <xf numFmtId="0" fontId="6" fillId="0" borderId="4" xfId="0" applyFont="1" applyFill="1" applyBorder="1" applyAlignment="1" applyProtection="1">
      <alignment horizontal="center" wrapText="1"/>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5" fillId="0" borderId="40" xfId="0" applyFont="1" applyFill="1" applyBorder="1" applyAlignment="1" applyProtection="1">
      <alignment horizontal="distributed" vertical="center" wrapText="1"/>
    </xf>
    <xf numFmtId="0" fontId="15" fillId="0" borderId="46" xfId="0" applyFont="1" applyFill="1" applyBorder="1" applyAlignment="1" applyProtection="1">
      <alignment horizontal="distributed" vertical="center" wrapText="1"/>
    </xf>
    <xf numFmtId="0" fontId="15" fillId="0" borderId="47" xfId="0" applyFont="1" applyFill="1" applyBorder="1" applyAlignment="1" applyProtection="1">
      <alignment horizontal="distributed" vertical="center" wrapText="1"/>
    </xf>
    <xf numFmtId="0" fontId="15" fillId="0" borderId="22" xfId="0" applyFont="1" applyFill="1" applyBorder="1" applyAlignment="1" applyProtection="1">
      <alignment horizontal="distributed" vertical="center" wrapText="1"/>
    </xf>
    <xf numFmtId="0" fontId="15" fillId="0" borderId="43" xfId="0" applyFont="1" applyFill="1" applyBorder="1" applyAlignment="1" applyProtection="1">
      <alignment horizontal="distributed" vertical="center" wrapText="1"/>
    </xf>
    <xf numFmtId="0" fontId="15" fillId="0" borderId="48" xfId="0" applyFont="1" applyFill="1" applyBorder="1" applyAlignment="1" applyProtection="1">
      <alignment horizontal="distributed" vertical="center" wrapText="1"/>
    </xf>
    <xf numFmtId="0" fontId="11" fillId="0" borderId="1" xfId="0" applyFont="1" applyFill="1" applyBorder="1" applyAlignment="1" applyProtection="1">
      <alignment vertical="center" shrinkToFit="1"/>
    </xf>
    <xf numFmtId="0" fontId="11" fillId="0" borderId="77" xfId="0" applyFont="1" applyFill="1" applyBorder="1" applyAlignment="1" applyProtection="1">
      <alignment vertical="center" shrinkToFit="1"/>
    </xf>
    <xf numFmtId="0" fontId="4" fillId="0" borderId="4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11" fillId="0" borderId="35"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shrinkToFit="1"/>
    </xf>
    <xf numFmtId="0" fontId="11" fillId="0" borderId="37"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38" xfId="0" applyFont="1" applyFill="1" applyBorder="1" applyAlignment="1" applyProtection="1">
      <alignment horizontal="center" vertical="center" shrinkToFit="1"/>
    </xf>
    <xf numFmtId="0" fontId="5" fillId="0" borderId="99" xfId="0" applyFont="1" applyFill="1" applyBorder="1" applyAlignment="1" applyProtection="1">
      <alignment horizontal="left" vertical="top"/>
    </xf>
    <xf numFmtId="0" fontId="11" fillId="0" borderId="81"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11" fillId="0" borderId="35"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xf>
    <xf numFmtId="49" fontId="11" fillId="0" borderId="106" xfId="0" applyNumberFormat="1" applyFont="1" applyFill="1" applyBorder="1" applyAlignment="1" applyProtection="1">
      <alignment horizontal="center" vertical="center"/>
    </xf>
    <xf numFmtId="0" fontId="11" fillId="0" borderId="27" xfId="0" applyNumberFormat="1" applyFont="1" applyFill="1" applyBorder="1" applyAlignment="1" applyProtection="1">
      <alignment horizontal="center" vertical="center"/>
    </xf>
    <xf numFmtId="0" fontId="11" fillId="0" borderId="28" xfId="0" applyNumberFormat="1" applyFont="1" applyFill="1" applyBorder="1" applyAlignment="1" applyProtection="1">
      <alignment horizontal="center" vertical="center"/>
    </xf>
    <xf numFmtId="49" fontId="11" fillId="0" borderId="108" xfId="0" applyNumberFormat="1" applyFont="1" applyFill="1" applyBorder="1" applyAlignment="1" applyProtection="1">
      <alignment horizontal="center" vertical="center"/>
    </xf>
    <xf numFmtId="0" fontId="11" fillId="0" borderId="25" xfId="0" applyNumberFormat="1" applyFont="1" applyFill="1" applyBorder="1" applyAlignment="1" applyProtection="1">
      <alignment horizontal="center" vertical="center"/>
    </xf>
    <xf numFmtId="0" fontId="11" fillId="0" borderId="26" xfId="0" applyNumberFormat="1" applyFont="1" applyFill="1" applyBorder="1" applyAlignment="1" applyProtection="1">
      <alignment horizontal="center" vertical="center"/>
    </xf>
    <xf numFmtId="0" fontId="5" fillId="0" borderId="32" xfId="0" applyFont="1" applyFill="1" applyBorder="1" applyAlignment="1" applyProtection="1">
      <alignment horizontal="center" vertical="center" wrapText="1"/>
    </xf>
    <xf numFmtId="0" fontId="5" fillId="0" borderId="79" xfId="0" applyFont="1" applyFill="1" applyBorder="1" applyAlignment="1" applyProtection="1">
      <alignment horizontal="center" vertical="center" wrapText="1"/>
    </xf>
    <xf numFmtId="49" fontId="11" fillId="0" borderId="99" xfId="0" applyNumberFormat="1" applyFont="1" applyFill="1" applyBorder="1" applyAlignment="1" applyProtection="1">
      <alignment horizontal="center" vertical="center"/>
    </xf>
    <xf numFmtId="0" fontId="11" fillId="0" borderId="109"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49" fontId="11" fillId="0" borderId="107" xfId="0" applyNumberFormat="1" applyFont="1" applyFill="1" applyBorder="1" applyAlignment="1" applyProtection="1">
      <alignment horizontal="center" vertical="center"/>
    </xf>
    <xf numFmtId="0" fontId="11" fillId="0" borderId="110" xfId="0" applyNumberFormat="1" applyFont="1" applyFill="1" applyBorder="1" applyAlignment="1" applyProtection="1">
      <alignment horizontal="center" vertical="center"/>
    </xf>
    <xf numFmtId="0" fontId="11" fillId="0" borderId="29" xfId="0" applyNumberFormat="1" applyFont="1" applyFill="1" applyBorder="1" applyAlignment="1" applyProtection="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182" fontId="12" fillId="0" borderId="77"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protection locked="0"/>
    </xf>
    <xf numFmtId="179" fontId="12" fillId="0" borderId="0" xfId="1" applyNumberFormat="1" applyFont="1" applyFill="1" applyBorder="1" applyAlignment="1" applyProtection="1">
      <alignment vertical="center" shrinkToFit="1"/>
      <protection locked="0"/>
    </xf>
    <xf numFmtId="179" fontId="12" fillId="0" borderId="5" xfId="1" applyNumberFormat="1" applyFont="1" applyFill="1" applyBorder="1" applyAlignment="1" applyProtection="1">
      <alignment vertical="center" shrinkToFit="1"/>
      <protection locked="0"/>
    </xf>
    <xf numFmtId="179" fontId="12" fillId="0" borderId="1" xfId="1" applyNumberFormat="1" applyFont="1" applyFill="1" applyBorder="1" applyAlignment="1" applyProtection="1">
      <alignment vertical="center" shrinkToFit="1"/>
      <protection locked="0"/>
    </xf>
    <xf numFmtId="0" fontId="12" fillId="0" borderId="5" xfId="1" applyNumberFormat="1" applyFont="1" applyFill="1" applyBorder="1" applyAlignment="1" applyProtection="1">
      <alignment horizontal="center" vertical="center" shrinkToFit="1"/>
      <protection locked="0"/>
    </xf>
    <xf numFmtId="0" fontId="12" fillId="0" borderId="4" xfId="1" applyNumberFormat="1" applyFont="1" applyFill="1" applyBorder="1" applyAlignment="1" applyProtection="1">
      <alignment horizontal="center" vertical="center" shrinkToFit="1"/>
      <protection locked="0"/>
    </xf>
    <xf numFmtId="180" fontId="12" fillId="2" borderId="76" xfId="1" applyNumberFormat="1" applyFont="1" applyFill="1" applyBorder="1" applyAlignment="1" applyProtection="1">
      <alignment vertical="center" shrinkToFit="1"/>
      <protection locked="0"/>
    </xf>
    <xf numFmtId="180" fontId="12" fillId="2" borderId="77" xfId="1" applyNumberFormat="1" applyFont="1" applyFill="1" applyBorder="1" applyAlignment="1" applyProtection="1">
      <alignment vertical="center" shrinkToFit="1"/>
      <protection locked="0"/>
    </xf>
    <xf numFmtId="180" fontId="12" fillId="2" borderId="80" xfId="1" applyNumberFormat="1" applyFont="1" applyFill="1" applyBorder="1" applyAlignment="1" applyProtection="1">
      <alignment vertical="center" shrinkToFit="1"/>
      <protection locked="0"/>
    </xf>
    <xf numFmtId="180" fontId="12" fillId="0" borderId="76" xfId="1" applyNumberFormat="1" applyFont="1" applyFill="1" applyBorder="1" applyAlignment="1" applyProtection="1">
      <alignment vertical="center" shrinkToFit="1"/>
      <protection locked="0"/>
    </xf>
    <xf numFmtId="180" fontId="12" fillId="0" borderId="77" xfId="1" applyNumberFormat="1" applyFont="1" applyFill="1" applyBorder="1" applyAlignment="1" applyProtection="1">
      <alignment vertical="center" shrinkToFit="1"/>
      <protection locked="0"/>
    </xf>
    <xf numFmtId="0" fontId="12" fillId="0" borderId="76" xfId="1" applyNumberFormat="1" applyFont="1" applyFill="1" applyBorder="1" applyAlignment="1" applyProtection="1">
      <alignment vertical="center" shrinkToFit="1"/>
      <protection locked="0"/>
    </xf>
    <xf numFmtId="0" fontId="12" fillId="0" borderId="77" xfId="1" applyNumberFormat="1" applyFont="1" applyFill="1" applyBorder="1" applyAlignment="1" applyProtection="1">
      <alignment vertical="center" shrinkToFit="1"/>
      <protection locked="0"/>
    </xf>
    <xf numFmtId="180" fontId="12" fillId="0" borderId="80" xfId="1" applyNumberFormat="1" applyFont="1" applyFill="1" applyBorder="1" applyAlignment="1" applyProtection="1">
      <alignment vertical="center" shrinkToFit="1"/>
      <protection locked="0"/>
    </xf>
    <xf numFmtId="179" fontId="0" fillId="2" borderId="0" xfId="0" applyNumberFormat="1" applyFill="1" applyAlignment="1" applyProtection="1">
      <alignment vertical="center" shrinkToFit="1"/>
      <protection locked="0"/>
    </xf>
    <xf numFmtId="179" fontId="0" fillId="2" borderId="86" xfId="0" applyNumberFormat="1" applyFill="1" applyBorder="1" applyAlignment="1" applyProtection="1">
      <alignment vertical="center" shrinkToFit="1"/>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view="pageBreakPreview" zoomScale="80" zoomScaleNormal="80" zoomScaleSheetLayoutView="80" workbookViewId="0">
      <selection activeCell="AL9" sqref="AL9:AM11"/>
    </sheetView>
  </sheetViews>
  <sheetFormatPr defaultColWidth="0"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11" hidden="1" customWidth="1"/>
    <col min="56" max="57" width="3.625" style="29"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row r="2" spans="1:77" ht="24" customHeight="1">
      <c r="X2" s="4"/>
      <c r="Y2" s="4"/>
      <c r="Z2" s="3"/>
      <c r="AA2" s="3"/>
      <c r="AB2" s="3"/>
      <c r="AC2" s="3"/>
      <c r="AD2" s="3"/>
      <c r="AE2" s="3"/>
      <c r="AF2" s="3"/>
      <c r="AG2" s="3"/>
      <c r="AH2" s="3"/>
      <c r="AI2" s="3"/>
      <c r="AJ2" s="3"/>
      <c r="AK2" s="3"/>
      <c r="AL2" s="3"/>
      <c r="AM2" s="3"/>
      <c r="AN2" s="3"/>
      <c r="AO2" s="3"/>
      <c r="AP2" s="3"/>
      <c r="AQ2" s="3"/>
      <c r="AR2" s="3"/>
      <c r="AS2" s="3"/>
      <c r="BF2" s="273" t="s">
        <v>48</v>
      </c>
      <c r="BG2" s="274"/>
      <c r="BH2" s="274"/>
      <c r="BI2" s="274"/>
      <c r="BJ2" s="275"/>
    </row>
    <row r="3" spans="1:77" ht="9" customHeight="1">
      <c r="U3" s="5"/>
      <c r="V3" s="5"/>
      <c r="W3" s="5"/>
      <c r="X3" s="5"/>
      <c r="Y3" s="5"/>
      <c r="Z3" s="6"/>
      <c r="AA3" s="6"/>
      <c r="AB3" s="97"/>
      <c r="AC3" s="97"/>
      <c r="AD3" s="97"/>
      <c r="AE3" s="97"/>
      <c r="AF3" s="97"/>
      <c r="AG3" s="97"/>
      <c r="AH3" s="97"/>
      <c r="AI3" s="97"/>
      <c r="AJ3" s="97"/>
      <c r="AK3" s="97"/>
      <c r="AL3" s="97"/>
      <c r="AM3" s="97"/>
      <c r="AN3" s="97"/>
      <c r="AO3" s="97"/>
      <c r="AP3" s="97"/>
      <c r="AQ3" s="97"/>
      <c r="AR3" s="97"/>
      <c r="AS3" s="97"/>
      <c r="BF3" s="136"/>
      <c r="BG3" s="71"/>
      <c r="BH3" s="71"/>
      <c r="BI3" s="71"/>
      <c r="BJ3" s="79"/>
    </row>
    <row r="4" spans="1:77" ht="17.25" customHeight="1">
      <c r="B4" s="2" t="s">
        <v>9</v>
      </c>
      <c r="U4" s="7" t="s">
        <v>96</v>
      </c>
      <c r="V4" s="5"/>
      <c r="W4" s="5"/>
      <c r="X4" s="5"/>
      <c r="Y4" s="5"/>
      <c r="AL4" s="3"/>
      <c r="BF4" s="136"/>
      <c r="BG4" s="71" t="s">
        <v>49</v>
      </c>
      <c r="BH4" s="71"/>
      <c r="BI4" s="71"/>
      <c r="BJ4" s="79"/>
    </row>
    <row r="5" spans="1:77" ht="13.15" customHeight="1">
      <c r="M5" s="8"/>
      <c r="N5" s="276" t="s">
        <v>39</v>
      </c>
      <c r="O5" s="276"/>
      <c r="P5" s="276"/>
      <c r="Q5" s="276"/>
      <c r="R5" s="276"/>
      <c r="S5" s="276"/>
      <c r="T5" s="276"/>
      <c r="U5" s="276"/>
      <c r="V5" s="276"/>
      <c r="W5" s="276"/>
      <c r="X5" s="276"/>
      <c r="Y5" s="276"/>
      <c r="Z5" s="276"/>
      <c r="AA5" s="276"/>
      <c r="AB5" s="276"/>
      <c r="AC5" s="276"/>
      <c r="AD5" s="276"/>
      <c r="AE5" s="276"/>
      <c r="AF5" s="8"/>
      <c r="AL5" s="137"/>
      <c r="AM5" s="264" t="s">
        <v>97</v>
      </c>
      <c r="AN5" s="265"/>
      <c r="AO5" s="265"/>
      <c r="AP5" s="266"/>
      <c r="BF5" s="136"/>
      <c r="BG5" s="71" t="s">
        <v>50</v>
      </c>
      <c r="BH5" s="71"/>
      <c r="BI5" s="71"/>
      <c r="BJ5" s="79"/>
    </row>
    <row r="6" spans="1:77" ht="13.15" customHeight="1">
      <c r="M6" s="9"/>
      <c r="N6" s="277"/>
      <c r="O6" s="277"/>
      <c r="P6" s="277"/>
      <c r="Q6" s="277"/>
      <c r="R6" s="277"/>
      <c r="S6" s="277"/>
      <c r="T6" s="277"/>
      <c r="U6" s="277"/>
      <c r="V6" s="277"/>
      <c r="W6" s="277"/>
      <c r="X6" s="277"/>
      <c r="Y6" s="277"/>
      <c r="Z6" s="277"/>
      <c r="AA6" s="277"/>
      <c r="AB6" s="277"/>
      <c r="AC6" s="277"/>
      <c r="AD6" s="277"/>
      <c r="AE6" s="277"/>
      <c r="AF6" s="9"/>
      <c r="AL6" s="137"/>
      <c r="AM6" s="267"/>
      <c r="AN6" s="268"/>
      <c r="AO6" s="268"/>
      <c r="AP6" s="269"/>
      <c r="BF6" s="136"/>
      <c r="BG6" s="71" t="s">
        <v>68</v>
      </c>
      <c r="BH6" s="71"/>
      <c r="BI6" s="71"/>
      <c r="BJ6" s="79"/>
    </row>
    <row r="7" spans="1:77" ht="12.75" customHeight="1">
      <c r="AL7" s="112"/>
      <c r="AM7" s="112"/>
      <c r="AN7" s="3"/>
      <c r="AO7" s="3"/>
      <c r="BF7" s="136"/>
      <c r="BG7" s="71" t="s">
        <v>51</v>
      </c>
      <c r="BH7" s="71"/>
      <c r="BI7" s="71"/>
      <c r="BJ7" s="79"/>
    </row>
    <row r="8" spans="1:77" ht="6" customHeight="1">
      <c r="BF8" s="136"/>
      <c r="BG8" s="71" t="s">
        <v>50</v>
      </c>
      <c r="BH8" s="71"/>
      <c r="BI8" s="71"/>
      <c r="BJ8" s="79"/>
    </row>
    <row r="9" spans="1:77" ht="12" customHeight="1">
      <c r="B9" s="311" t="s">
        <v>2</v>
      </c>
      <c r="C9" s="312"/>
      <c r="D9" s="312"/>
      <c r="E9" s="312"/>
      <c r="F9" s="312"/>
      <c r="G9" s="312"/>
      <c r="H9" s="312"/>
      <c r="I9" s="313"/>
      <c r="J9" s="316" t="s">
        <v>10</v>
      </c>
      <c r="K9" s="316"/>
      <c r="L9" s="138" t="s">
        <v>3</v>
      </c>
      <c r="M9" s="316" t="s">
        <v>11</v>
      </c>
      <c r="N9" s="316"/>
      <c r="O9" s="317" t="s">
        <v>12</v>
      </c>
      <c r="P9" s="316"/>
      <c r="Q9" s="316"/>
      <c r="R9" s="316"/>
      <c r="S9" s="316"/>
      <c r="T9" s="316"/>
      <c r="U9" s="316" t="s">
        <v>13</v>
      </c>
      <c r="V9" s="316"/>
      <c r="W9" s="316"/>
      <c r="X9" s="3"/>
      <c r="Y9" s="3"/>
      <c r="Z9" s="3"/>
      <c r="AA9" s="3"/>
      <c r="AB9" s="3"/>
      <c r="AC9" s="3"/>
      <c r="AD9" s="3"/>
      <c r="AE9" s="3"/>
      <c r="AF9" s="3"/>
      <c r="AG9" s="3"/>
      <c r="AH9" s="3"/>
      <c r="AI9" s="3"/>
      <c r="AJ9" s="3"/>
      <c r="AK9" s="3"/>
      <c r="AL9" s="318"/>
      <c r="AM9" s="258"/>
      <c r="AN9" s="255" t="s">
        <v>4</v>
      </c>
      <c r="AO9" s="255"/>
      <c r="AP9" s="258"/>
      <c r="AQ9" s="258"/>
      <c r="AR9" s="255" t="s">
        <v>5</v>
      </c>
      <c r="AS9" s="261"/>
      <c r="BD9" s="77"/>
      <c r="BF9" s="136"/>
      <c r="BG9" s="71" t="s">
        <v>69</v>
      </c>
      <c r="BH9" s="71"/>
      <c r="BI9" s="71"/>
      <c r="BJ9" s="79"/>
    </row>
    <row r="10" spans="1:77" ht="13.9" customHeight="1">
      <c r="B10" s="312"/>
      <c r="C10" s="312"/>
      <c r="D10" s="312"/>
      <c r="E10" s="312"/>
      <c r="F10" s="312"/>
      <c r="G10" s="312"/>
      <c r="H10" s="312"/>
      <c r="I10" s="313"/>
      <c r="J10" s="383"/>
      <c r="K10" s="385"/>
      <c r="L10" s="383"/>
      <c r="M10" s="406"/>
      <c r="N10" s="408"/>
      <c r="O10" s="383"/>
      <c r="P10" s="381"/>
      <c r="Q10" s="381"/>
      <c r="R10" s="381"/>
      <c r="S10" s="381"/>
      <c r="T10" s="408"/>
      <c r="U10" s="383"/>
      <c r="V10" s="381"/>
      <c r="W10" s="361"/>
      <c r="X10" s="3"/>
      <c r="Y10" s="3"/>
      <c r="Z10" s="3"/>
      <c r="AA10" s="3"/>
      <c r="AB10" s="3"/>
      <c r="AC10" s="3"/>
      <c r="AD10" s="3"/>
      <c r="AE10" s="3"/>
      <c r="AF10" s="3"/>
      <c r="AG10" s="3"/>
      <c r="AH10" s="3"/>
      <c r="AI10" s="3"/>
      <c r="AJ10" s="3"/>
      <c r="AK10" s="3"/>
      <c r="AL10" s="319"/>
      <c r="AM10" s="259"/>
      <c r="AN10" s="256"/>
      <c r="AO10" s="256"/>
      <c r="AP10" s="259"/>
      <c r="AQ10" s="259"/>
      <c r="AR10" s="256"/>
      <c r="AS10" s="262"/>
      <c r="BF10" s="136"/>
      <c r="BG10" s="71" t="s">
        <v>52</v>
      </c>
      <c r="BH10" s="71"/>
      <c r="BI10" s="71"/>
      <c r="BJ10" s="79"/>
    </row>
    <row r="11" spans="1:77" ht="9" customHeight="1">
      <c r="B11" s="312"/>
      <c r="C11" s="312"/>
      <c r="D11" s="312"/>
      <c r="E11" s="312"/>
      <c r="F11" s="312"/>
      <c r="G11" s="312"/>
      <c r="H11" s="312"/>
      <c r="I11" s="313"/>
      <c r="J11" s="384"/>
      <c r="K11" s="386"/>
      <c r="L11" s="384"/>
      <c r="M11" s="407"/>
      <c r="N11" s="409"/>
      <c r="O11" s="384"/>
      <c r="P11" s="382"/>
      <c r="Q11" s="382"/>
      <c r="R11" s="382"/>
      <c r="S11" s="382"/>
      <c r="T11" s="409"/>
      <c r="U11" s="384"/>
      <c r="V11" s="382"/>
      <c r="W11" s="362"/>
      <c r="X11" s="3"/>
      <c r="Y11" s="3"/>
      <c r="Z11" s="3"/>
      <c r="AA11" s="3"/>
      <c r="AB11" s="3"/>
      <c r="AC11" s="3"/>
      <c r="AD11" s="3"/>
      <c r="AE11" s="3"/>
      <c r="AF11" s="3"/>
      <c r="AG11" s="3"/>
      <c r="AH11" s="3"/>
      <c r="AI11" s="3"/>
      <c r="AJ11" s="3"/>
      <c r="AK11" s="3"/>
      <c r="AL11" s="320"/>
      <c r="AM11" s="260"/>
      <c r="AN11" s="257"/>
      <c r="AO11" s="257"/>
      <c r="AP11" s="260"/>
      <c r="AQ11" s="260"/>
      <c r="AR11" s="257"/>
      <c r="AS11" s="263"/>
      <c r="BF11" s="136"/>
      <c r="BG11" s="71" t="s">
        <v>50</v>
      </c>
      <c r="BH11" s="71"/>
      <c r="BI11" s="71"/>
      <c r="BJ11" s="79"/>
    </row>
    <row r="12" spans="1:77" ht="6" customHeight="1" thickBot="1">
      <c r="B12" s="314"/>
      <c r="C12" s="314"/>
      <c r="D12" s="314"/>
      <c r="E12" s="314"/>
      <c r="F12" s="314"/>
      <c r="G12" s="314"/>
      <c r="H12" s="314"/>
      <c r="I12" s="315"/>
      <c r="J12" s="384"/>
      <c r="K12" s="386"/>
      <c r="L12" s="384"/>
      <c r="M12" s="407"/>
      <c r="N12" s="409"/>
      <c r="O12" s="384"/>
      <c r="P12" s="382"/>
      <c r="Q12" s="382"/>
      <c r="R12" s="382"/>
      <c r="S12" s="382"/>
      <c r="T12" s="409"/>
      <c r="U12" s="384"/>
      <c r="V12" s="382"/>
      <c r="W12" s="362"/>
      <c r="X12" s="3"/>
      <c r="Y12" s="3"/>
      <c r="Z12" s="3"/>
      <c r="AA12" s="3"/>
      <c r="AB12" s="3"/>
      <c r="AC12" s="3"/>
      <c r="AD12" s="3"/>
      <c r="AE12" s="3"/>
      <c r="AF12" s="3"/>
      <c r="AG12" s="3"/>
      <c r="AH12" s="3"/>
      <c r="AI12" s="3"/>
      <c r="AJ12" s="3"/>
      <c r="AK12" s="3"/>
      <c r="BF12" s="136"/>
      <c r="BG12" s="71" t="s">
        <v>70</v>
      </c>
      <c r="BH12" s="71"/>
      <c r="BI12" s="71"/>
      <c r="BJ12" s="79"/>
    </row>
    <row r="13" spans="1:77" s="4" customFormat="1" ht="15" customHeight="1" thickBot="1">
      <c r="A13" s="1"/>
      <c r="B13" s="363" t="s">
        <v>14</v>
      </c>
      <c r="C13" s="364"/>
      <c r="D13" s="364"/>
      <c r="E13" s="364"/>
      <c r="F13" s="364"/>
      <c r="G13" s="364"/>
      <c r="H13" s="364"/>
      <c r="I13" s="365"/>
      <c r="J13" s="363" t="s">
        <v>6</v>
      </c>
      <c r="K13" s="364"/>
      <c r="L13" s="364"/>
      <c r="M13" s="364"/>
      <c r="N13" s="372"/>
      <c r="O13" s="375" t="s">
        <v>15</v>
      </c>
      <c r="P13" s="364"/>
      <c r="Q13" s="364"/>
      <c r="R13" s="364"/>
      <c r="S13" s="364"/>
      <c r="T13" s="364"/>
      <c r="U13" s="365"/>
      <c r="V13" s="139" t="s">
        <v>30</v>
      </c>
      <c r="W13" s="140"/>
      <c r="X13" s="140"/>
      <c r="Y13" s="378" t="s">
        <v>95</v>
      </c>
      <c r="Z13" s="378"/>
      <c r="AA13" s="378"/>
      <c r="AB13" s="378"/>
      <c r="AC13" s="378"/>
      <c r="AD13" s="378"/>
      <c r="AE13" s="378"/>
      <c r="AF13" s="378"/>
      <c r="AG13" s="378"/>
      <c r="AH13" s="378"/>
      <c r="AI13" s="140"/>
      <c r="AJ13" s="140"/>
      <c r="AK13" s="141"/>
      <c r="AL13" s="142" t="s">
        <v>46</v>
      </c>
      <c r="AM13" s="143"/>
      <c r="AN13" s="379" t="s">
        <v>98</v>
      </c>
      <c r="AO13" s="379"/>
      <c r="AP13" s="379"/>
      <c r="AQ13" s="379"/>
      <c r="AR13" s="379"/>
      <c r="AS13" s="380"/>
      <c r="AX13" s="11"/>
      <c r="AY13" s="11"/>
      <c r="AZ13" s="11"/>
      <c r="BA13" s="11"/>
      <c r="BB13" s="11"/>
      <c r="BC13" s="11"/>
      <c r="BD13" s="321" t="s">
        <v>44</v>
      </c>
      <c r="BE13" s="322"/>
      <c r="BF13" s="144"/>
      <c r="BG13" s="29" t="s">
        <v>53</v>
      </c>
      <c r="BH13" s="110"/>
      <c r="BI13" s="110"/>
      <c r="BJ13" s="80"/>
    </row>
    <row r="14" spans="1:77" s="4" customFormat="1" ht="13.9" customHeight="1" thickBot="1">
      <c r="A14" s="1"/>
      <c r="B14" s="366"/>
      <c r="C14" s="367"/>
      <c r="D14" s="367"/>
      <c r="E14" s="367"/>
      <c r="F14" s="367"/>
      <c r="G14" s="367"/>
      <c r="H14" s="367"/>
      <c r="I14" s="368"/>
      <c r="J14" s="366"/>
      <c r="K14" s="367"/>
      <c r="L14" s="367"/>
      <c r="M14" s="367"/>
      <c r="N14" s="373"/>
      <c r="O14" s="376"/>
      <c r="P14" s="367"/>
      <c r="Q14" s="367"/>
      <c r="R14" s="367"/>
      <c r="S14" s="367"/>
      <c r="T14" s="367"/>
      <c r="U14" s="368"/>
      <c r="V14" s="325" t="s">
        <v>7</v>
      </c>
      <c r="W14" s="326"/>
      <c r="X14" s="326"/>
      <c r="Y14" s="327"/>
      <c r="Z14" s="331" t="s">
        <v>16</v>
      </c>
      <c r="AA14" s="332"/>
      <c r="AB14" s="332"/>
      <c r="AC14" s="333"/>
      <c r="AD14" s="337" t="s">
        <v>17</v>
      </c>
      <c r="AE14" s="338"/>
      <c r="AF14" s="338"/>
      <c r="AG14" s="339"/>
      <c r="AH14" s="343" t="s">
        <v>40</v>
      </c>
      <c r="AI14" s="344"/>
      <c r="AJ14" s="344"/>
      <c r="AK14" s="345"/>
      <c r="AL14" s="349" t="s">
        <v>47</v>
      </c>
      <c r="AM14" s="350"/>
      <c r="AN14" s="353" t="s">
        <v>19</v>
      </c>
      <c r="AO14" s="354"/>
      <c r="AP14" s="354"/>
      <c r="AQ14" s="354"/>
      <c r="AR14" s="355"/>
      <c r="AS14" s="356"/>
      <c r="AX14" s="78"/>
      <c r="AY14" s="145" t="s">
        <v>65</v>
      </c>
      <c r="AZ14" s="145" t="s">
        <v>65</v>
      </c>
      <c r="BA14" s="145" t="s">
        <v>63</v>
      </c>
      <c r="BB14" s="357" t="s">
        <v>64</v>
      </c>
      <c r="BC14" s="358"/>
      <c r="BD14" s="323"/>
      <c r="BE14" s="324"/>
      <c r="BF14" s="111"/>
      <c r="BG14" s="109"/>
      <c r="BH14" s="109"/>
      <c r="BI14" s="81" t="s">
        <v>54</v>
      </c>
      <c r="BJ14" s="82">
        <v>41</v>
      </c>
      <c r="BO14" s="12" t="s">
        <v>112</v>
      </c>
    </row>
    <row r="15" spans="1:77" s="4" customFormat="1" ht="13.9" customHeight="1">
      <c r="A15" s="1"/>
      <c r="B15" s="369"/>
      <c r="C15" s="370"/>
      <c r="D15" s="370"/>
      <c r="E15" s="370"/>
      <c r="F15" s="370"/>
      <c r="G15" s="370"/>
      <c r="H15" s="370"/>
      <c r="I15" s="371"/>
      <c r="J15" s="369"/>
      <c r="K15" s="370"/>
      <c r="L15" s="370"/>
      <c r="M15" s="370"/>
      <c r="N15" s="374"/>
      <c r="O15" s="377"/>
      <c r="P15" s="370"/>
      <c r="Q15" s="370"/>
      <c r="R15" s="370"/>
      <c r="S15" s="370"/>
      <c r="T15" s="370"/>
      <c r="U15" s="371"/>
      <c r="V15" s="328"/>
      <c r="W15" s="329"/>
      <c r="X15" s="329"/>
      <c r="Y15" s="330"/>
      <c r="Z15" s="334"/>
      <c r="AA15" s="335"/>
      <c r="AB15" s="335"/>
      <c r="AC15" s="336"/>
      <c r="AD15" s="340"/>
      <c r="AE15" s="341"/>
      <c r="AF15" s="341"/>
      <c r="AG15" s="342"/>
      <c r="AH15" s="346"/>
      <c r="AI15" s="347"/>
      <c r="AJ15" s="347"/>
      <c r="AK15" s="348"/>
      <c r="AL15" s="351"/>
      <c r="AM15" s="352"/>
      <c r="AN15" s="359"/>
      <c r="AO15" s="359"/>
      <c r="AP15" s="359"/>
      <c r="AQ15" s="359"/>
      <c r="AR15" s="359"/>
      <c r="AS15" s="360"/>
      <c r="AX15" s="78"/>
      <c r="AY15" s="87"/>
      <c r="AZ15" s="88" t="s">
        <v>60</v>
      </c>
      <c r="BA15" s="88" t="s">
        <v>62</v>
      </c>
      <c r="BB15" s="146" t="s">
        <v>61</v>
      </c>
      <c r="BC15" s="88" t="s">
        <v>67</v>
      </c>
      <c r="BD15" s="147" t="s">
        <v>42</v>
      </c>
      <c r="BE15" s="148" t="s">
        <v>43</v>
      </c>
      <c r="BF15" s="83" t="s">
        <v>55</v>
      </c>
      <c r="BG15" s="84" t="s">
        <v>56</v>
      </c>
      <c r="BH15" s="84" t="s">
        <v>57</v>
      </c>
      <c r="BI15" s="85" t="s">
        <v>58</v>
      </c>
      <c r="BJ15" s="86" t="s">
        <v>59</v>
      </c>
      <c r="BL15" s="76" t="s">
        <v>66</v>
      </c>
      <c r="BM15" s="76" t="s">
        <v>41</v>
      </c>
      <c r="BO15" s="4" t="s">
        <v>104</v>
      </c>
      <c r="BP15" s="4" t="s">
        <v>105</v>
      </c>
      <c r="BQ15" s="4" t="s">
        <v>106</v>
      </c>
      <c r="BR15" s="4" t="s">
        <v>107</v>
      </c>
      <c r="BS15" s="4" t="s">
        <v>109</v>
      </c>
      <c r="BT15" s="4" t="s">
        <v>110</v>
      </c>
      <c r="BU15" s="4" t="s">
        <v>111</v>
      </c>
    </row>
    <row r="16" spans="1:77" ht="18" customHeight="1" thickBot="1">
      <c r="B16" s="387"/>
      <c r="C16" s="388"/>
      <c r="D16" s="388"/>
      <c r="E16" s="388"/>
      <c r="F16" s="388"/>
      <c r="G16" s="388"/>
      <c r="H16" s="388"/>
      <c r="I16" s="389"/>
      <c r="J16" s="387"/>
      <c r="K16" s="388"/>
      <c r="L16" s="388"/>
      <c r="M16" s="388"/>
      <c r="N16" s="393"/>
      <c r="O16" s="206"/>
      <c r="P16" s="149" t="s">
        <v>0</v>
      </c>
      <c r="Q16" s="204"/>
      <c r="R16" s="150" t="s">
        <v>1</v>
      </c>
      <c r="S16" s="202"/>
      <c r="T16" s="395" t="s">
        <v>108</v>
      </c>
      <c r="U16" s="395"/>
      <c r="V16" s="396"/>
      <c r="W16" s="397"/>
      <c r="X16" s="397"/>
      <c r="Y16" s="187" t="s">
        <v>8</v>
      </c>
      <c r="Z16" s="230"/>
      <c r="AA16" s="231"/>
      <c r="AB16" s="231"/>
      <c r="AC16" s="187" t="s">
        <v>8</v>
      </c>
      <c r="AD16" s="230"/>
      <c r="AE16" s="231"/>
      <c r="AF16" s="231"/>
      <c r="AG16" s="232" t="s">
        <v>8</v>
      </c>
      <c r="AH16" s="400" t="s">
        <v>122</v>
      </c>
      <c r="AI16" s="401"/>
      <c r="AJ16" s="401"/>
      <c r="AK16" s="402"/>
      <c r="AL16" s="123"/>
      <c r="AM16" s="126"/>
      <c r="AN16" s="270"/>
      <c r="AO16" s="271"/>
      <c r="AP16" s="271"/>
      <c r="AQ16" s="271"/>
      <c r="AR16" s="271"/>
      <c r="AS16" s="232" t="s">
        <v>8</v>
      </c>
      <c r="AV16" s="30" t="str">
        <f>IF(OR(O16="",Q16=""),"", IF(O16&lt;20,DATE(O16+118,Q16,IF(S16="",1,S16)),DATE(O16+88,Q16,IF(S16="",1,S16))))</f>
        <v/>
      </c>
      <c r="AW16" s="31" t="e">
        <f>IF(AV16&lt;=#REF!,"昔",IF(AV16&lt;=#REF!,"上",IF(AV16&lt;=#REF!,"中","下")))</f>
        <v>#REF!</v>
      </c>
      <c r="AX16" s="78" t="e">
        <f>IF(AV16&lt;=#REF!,5,IF(AV16&lt;=#REF!,7,IF(AV16&lt;=#REF!,9,11)))</f>
        <v>#REF!</v>
      </c>
      <c r="AY16" s="155"/>
      <c r="AZ16" s="156"/>
      <c r="BA16" s="157">
        <f>AN16</f>
        <v>0</v>
      </c>
      <c r="BB16" s="156"/>
      <c r="BC16" s="156"/>
      <c r="BD16" s="158">
        <v>1</v>
      </c>
      <c r="BE16" s="159">
        <v>1</v>
      </c>
      <c r="BF16" s="147">
        <v>1</v>
      </c>
      <c r="BG16" s="160">
        <v>16</v>
      </c>
      <c r="BH16" s="160">
        <v>24</v>
      </c>
      <c r="BI16" s="161" t="str">
        <f ca="1">IF(COUNTA(INDIRECT(ADDRESS(BG16,2)):INDIRECT(ADDRESS(BH16,2)))&gt;0,COUNTA(INDIRECT(ADDRESS(BG16,2)):INDIRECT(ADDRESS(BH16,2))),"")</f>
        <v/>
      </c>
      <c r="BJ16" s="162">
        <f ca="1">IF(ISERROR(LOOKUP(1,0/BI16:BI45,BF16:BF45)),LOOKUP(1,0/BF16:BF45,BF16:BF45),LOOKUP(1,0/BI16:BI45,BF16:BF45))</f>
        <v>30</v>
      </c>
      <c r="BO16" s="1" t="e">
        <f>IF(O16&lt;=VALUE(概算年度),O16+2018,O16+1988)</f>
        <v>#REF!</v>
      </c>
      <c r="BP16" s="1" t="e">
        <f>IF(BO16=2019,1)</f>
        <v>#REF!</v>
      </c>
      <c r="BQ16" s="4" t="e">
        <f>IF(BO16&lt;=2018,1)</f>
        <v>#REF!</v>
      </c>
      <c r="BR16" s="4" t="e">
        <f>IF(BO16&gt;=2020,1)</f>
        <v>#REF!</v>
      </c>
      <c r="BS16" s="4" t="e">
        <f>IF(AND(O16=31,Q16=1,O17=31),1,IF(AND(O16=31,Q16=2,O17=31),2,IF(AND(O16=31,Q16=3,O17=31),3,IF(AND(O16=31,Q16=4,O17=31),4,IF(AND(O16&gt;VALUE(概算年度),O16&lt;31,O17=31),5)))))</f>
        <v>#REF!</v>
      </c>
      <c r="BT16" s="4" t="b">
        <f>IF(OR(O16=31,O16=1),IF(AND(O17=1,OR(Q16=1,Q16=2,Q16=3,Q16=4,Q16=5)),1,IF(AND(O17=1,Q16=6),6,IF(AND(O17=1,Q16=7),7,IF(AND(O17=1,Q16=8),8,IF(AND(O17=1,Q16=9),9,IF(AND(O17=1,Q16=10),10,IF(AND(O17=1,Q16=11),11,IF(AND(O17=1,Q16=12),12)))))))),IF(O17=1,13))</f>
        <v>0</v>
      </c>
      <c r="BU16" s="4" t="e">
        <f>IF(AND(VALUE(概算年度)=事業主控!O16,VALUE(概算年度)=事業主控!O17),IF(事業主控!Q16=1,1,IF(事業主控!Q16=2,2,IF(事業主控!Q16=3,3))))</f>
        <v>#REF!</v>
      </c>
      <c r="BV16" s="4"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4"/>
      <c r="BX16" s="4"/>
      <c r="BY16" s="4"/>
    </row>
    <row r="17" spans="2:74" ht="18" customHeight="1">
      <c r="B17" s="390"/>
      <c r="C17" s="391"/>
      <c r="D17" s="391"/>
      <c r="E17" s="391"/>
      <c r="F17" s="391"/>
      <c r="G17" s="391"/>
      <c r="H17" s="391"/>
      <c r="I17" s="392"/>
      <c r="J17" s="390"/>
      <c r="K17" s="391"/>
      <c r="L17" s="391"/>
      <c r="M17" s="391"/>
      <c r="N17" s="394"/>
      <c r="O17" s="207"/>
      <c r="P17" s="97" t="s">
        <v>0</v>
      </c>
      <c r="Q17" s="205"/>
      <c r="R17" s="97" t="s">
        <v>1</v>
      </c>
      <c r="S17" s="203"/>
      <c r="T17" s="399" t="s">
        <v>21</v>
      </c>
      <c r="U17" s="399"/>
      <c r="V17" s="403"/>
      <c r="W17" s="404"/>
      <c r="X17" s="404"/>
      <c r="Y17" s="404"/>
      <c r="Z17" s="403"/>
      <c r="AA17" s="404"/>
      <c r="AB17" s="404"/>
      <c r="AC17" s="404"/>
      <c r="AD17" s="403"/>
      <c r="AE17" s="404"/>
      <c r="AF17" s="404"/>
      <c r="AG17" s="405"/>
      <c r="AH17" s="282">
        <f>V17+Z17-AD17</f>
        <v>0</v>
      </c>
      <c r="AI17" s="282"/>
      <c r="AJ17" s="282"/>
      <c r="AK17" s="283"/>
      <c r="AL17" s="278"/>
      <c r="AM17" s="279"/>
      <c r="AN17" s="280"/>
      <c r="AO17" s="281"/>
      <c r="AP17" s="281"/>
      <c r="AQ17" s="281"/>
      <c r="AR17" s="281"/>
      <c r="AS17" s="233"/>
      <c r="AV17" s="30"/>
      <c r="AW17" s="31"/>
      <c r="AX17" s="78"/>
      <c r="AY17" s="90">
        <f>AH17</f>
        <v>0</v>
      </c>
      <c r="AZ17" s="89" t="e">
        <f>IF(AV16&lt;=#REF!,AH17,IF(AND(AV16&gt;=#REF!,AV16&lt;=#REF!),AH17*105/108,AH17))</f>
        <v>#REF!</v>
      </c>
      <c r="BA17" s="88"/>
      <c r="BB17" s="89">
        <f>IF($AL17="賃金で算定",0,INT(AY17*$AL17/100))</f>
        <v>0</v>
      </c>
      <c r="BC17" s="89" t="e">
        <f>IF(AY17=AZ17,BB17,AZ17*$AL17/100)</f>
        <v>#REF!</v>
      </c>
      <c r="BD17" s="158">
        <v>2</v>
      </c>
      <c r="BE17" s="159">
        <v>2</v>
      </c>
      <c r="BF17" s="147">
        <v>2</v>
      </c>
      <c r="BG17" s="160">
        <v>60</v>
      </c>
      <c r="BH17" s="160">
        <f>BG16+BG17</f>
        <v>76</v>
      </c>
      <c r="BI17" s="148" t="str">
        <f ca="1">IF(COUNTA(INDIRECT(ADDRESS(BG17,2)):INDIRECT(ADDRESS(BH17,2)))&gt;0,COUNTA(INDIRECT(ADDRESS(BG17,2)):INDIRECT(ADDRESS(BH17,2))),"")</f>
        <v/>
      </c>
      <c r="BJ17" s="71"/>
      <c r="BL17" s="76" t="e">
        <f>IF(AY17=AZ17,0,1)</f>
        <v>#REF!</v>
      </c>
      <c r="BM17" s="76" t="e">
        <f>IF(BL17=1,AL17,"")</f>
        <v>#REF!</v>
      </c>
    </row>
    <row r="18" spans="2:74" ht="18" customHeight="1">
      <c r="B18" s="387"/>
      <c r="C18" s="388"/>
      <c r="D18" s="388"/>
      <c r="E18" s="388"/>
      <c r="F18" s="388"/>
      <c r="G18" s="388"/>
      <c r="H18" s="388"/>
      <c r="I18" s="389"/>
      <c r="J18" s="387"/>
      <c r="K18" s="388"/>
      <c r="L18" s="388"/>
      <c r="M18" s="388"/>
      <c r="N18" s="393"/>
      <c r="O18" s="206"/>
      <c r="P18" s="150" t="s">
        <v>31</v>
      </c>
      <c r="Q18" s="204"/>
      <c r="R18" s="197" t="s">
        <v>1</v>
      </c>
      <c r="S18" s="202"/>
      <c r="T18" s="395" t="s">
        <v>108</v>
      </c>
      <c r="U18" s="395"/>
      <c r="V18" s="396"/>
      <c r="W18" s="397"/>
      <c r="X18" s="397"/>
      <c r="Y18" s="192"/>
      <c r="Z18" s="236"/>
      <c r="AA18" s="237"/>
      <c r="AB18" s="237"/>
      <c r="AC18" s="192"/>
      <c r="AD18" s="236"/>
      <c r="AE18" s="237"/>
      <c r="AF18" s="237"/>
      <c r="AG18" s="238"/>
      <c r="AH18" s="270"/>
      <c r="AI18" s="271"/>
      <c r="AJ18" s="271"/>
      <c r="AK18" s="398"/>
      <c r="AL18" s="123"/>
      <c r="AM18" s="126"/>
      <c r="AN18" s="270"/>
      <c r="AO18" s="271"/>
      <c r="AP18" s="271"/>
      <c r="AQ18" s="271"/>
      <c r="AR18" s="271"/>
      <c r="AS18" s="234"/>
      <c r="AV18" s="30" t="str">
        <f>IF(OR(O18="",Q18=""),"", IF(O18&lt;20,DATE(O18+118,Q18,IF(S18="",1,S18)),DATE(O18+88,Q18,IF(S18="",1,S18))))</f>
        <v/>
      </c>
      <c r="AW18" s="31" t="e">
        <f>IF(AV18&lt;=#REF!,"昔",IF(AV18&lt;=#REF!,"上",IF(AV18&lt;=#REF!,"中","下")))</f>
        <v>#REF!</v>
      </c>
      <c r="AX18" s="78" t="e">
        <f>IF(AV18&lt;=#REF!,5,IF(AV18&lt;=#REF!,7,IF(AV18&lt;=#REF!,9,11)))</f>
        <v>#REF!</v>
      </c>
      <c r="AY18" s="155"/>
      <c r="AZ18" s="156"/>
      <c r="BA18" s="157">
        <f t="shared" ref="BA18" si="0">AN18</f>
        <v>0</v>
      </c>
      <c r="BB18" s="156"/>
      <c r="BC18" s="156"/>
      <c r="BD18" s="195">
        <v>3</v>
      </c>
      <c r="BE18" s="159">
        <v>3</v>
      </c>
      <c r="BF18" s="147">
        <v>3</v>
      </c>
      <c r="BG18" s="160">
        <f t="shared" ref="BG18:BH33" si="1">BG17+$BJ$14</f>
        <v>101</v>
      </c>
      <c r="BH18" s="160">
        <f t="shared" si="1"/>
        <v>117</v>
      </c>
      <c r="BI18" s="148" t="str">
        <f ca="1">IF(COUNTA(INDIRECT(ADDRESS(BG18,2)):INDIRECT(ADDRESS(BH18,2)))&gt;0,COUNTA(INDIRECT(ADDRESS(BG18,2)):INDIRECT(ADDRESS(BH18,2))),"")</f>
        <v/>
      </c>
      <c r="BJ18" s="71"/>
      <c r="BL18" s="76"/>
      <c r="BM18" s="76"/>
      <c r="BO18" s="1" t="e">
        <f>IF(O18&lt;=VALUE(概算年度),O18+2018,O18+1988)</f>
        <v>#REF!</v>
      </c>
      <c r="BP18" s="1" t="e">
        <f>IF(BO18=2019,1)</f>
        <v>#REF!</v>
      </c>
      <c r="BQ18" s="4" t="e">
        <f>IF(BO18&lt;=2018,1)</f>
        <v>#REF!</v>
      </c>
      <c r="BR18" s="4" t="e">
        <f>IF(BO18&gt;=2020,1)</f>
        <v>#REF!</v>
      </c>
      <c r="BS18" s="4" t="e">
        <f>IF(AND(O18=31,Q18=1,O19=31),1,IF(AND(O18=31,Q18=2,O19=31),2,IF(AND(O18=31,Q18=3,O19=31),3,IF(AND(O18=31,Q18=4,O19=31),4,IF(AND(O18&gt;VALUE(概算年度),O18&lt;31,O19=31),5)))))</f>
        <v>#REF!</v>
      </c>
      <c r="BT18" s="4" t="b">
        <f>IF(OR(O18=31,O18=1),IF(AND(O19=1,OR(Q18=1,Q18=2,Q18=3,Q18=4,Q18=5)),1,IF(AND(O19=1,Q18=6),6,IF(AND(O19=1,Q18=7),7,IF(AND(O19=1,Q18=8),8,IF(AND(O19=1,Q18=9),9,IF(AND(O19=1,Q18=10),10,IF(AND(O19=1,Q18=11),11,IF(AND(O19=1,Q18=12),12)))))))),IF(O19=1,13))</f>
        <v>0</v>
      </c>
      <c r="BU18" s="4" t="e">
        <f>IF(AND(VALUE(概算年度)=事業主控!O18,VALUE(概算年度)=事業主控!O19),IF(事業主控!Q18=1,1,IF(事業主控!Q18=2,2,IF(事業主控!Q18=3,3))))</f>
        <v>#REF!</v>
      </c>
      <c r="BV18" s="4"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c r="B19" s="390"/>
      <c r="C19" s="391"/>
      <c r="D19" s="391"/>
      <c r="E19" s="391"/>
      <c r="F19" s="391"/>
      <c r="G19" s="391"/>
      <c r="H19" s="391"/>
      <c r="I19" s="392"/>
      <c r="J19" s="390"/>
      <c r="K19" s="391"/>
      <c r="L19" s="391"/>
      <c r="M19" s="391"/>
      <c r="N19" s="394"/>
      <c r="O19" s="207"/>
      <c r="P19" s="196" t="s">
        <v>0</v>
      </c>
      <c r="Q19" s="205"/>
      <c r="R19" s="198" t="s">
        <v>1</v>
      </c>
      <c r="S19" s="203"/>
      <c r="T19" s="399" t="s">
        <v>21</v>
      </c>
      <c r="U19" s="399"/>
      <c r="V19" s="410"/>
      <c r="W19" s="411"/>
      <c r="X19" s="411"/>
      <c r="Y19" s="412"/>
      <c r="Z19" s="403"/>
      <c r="AA19" s="404"/>
      <c r="AB19" s="404"/>
      <c r="AC19" s="404"/>
      <c r="AD19" s="403"/>
      <c r="AE19" s="404"/>
      <c r="AF19" s="404"/>
      <c r="AG19" s="405"/>
      <c r="AH19" s="282">
        <f>V19+Z19-AD19</f>
        <v>0</v>
      </c>
      <c r="AI19" s="282"/>
      <c r="AJ19" s="282"/>
      <c r="AK19" s="283"/>
      <c r="AL19" s="278"/>
      <c r="AM19" s="279"/>
      <c r="AN19" s="280"/>
      <c r="AO19" s="281"/>
      <c r="AP19" s="281"/>
      <c r="AQ19" s="281"/>
      <c r="AR19" s="281"/>
      <c r="AS19" s="233"/>
      <c r="AV19" s="30"/>
      <c r="AW19" s="31"/>
      <c r="AX19" s="78"/>
      <c r="AY19" s="90">
        <f>AH19</f>
        <v>0</v>
      </c>
      <c r="AZ19" s="89" t="e">
        <f>IF(AV18&lt;=#REF!,AH19,IF(AND(AV18&gt;=#REF!,AV18&lt;=#REF!),AH19*105/108,AH19))</f>
        <v>#REF!</v>
      </c>
      <c r="BA19" s="88"/>
      <c r="BB19" s="89">
        <f t="shared" ref="BB19" si="2">IF($AL19="賃金で算定",0,INT(AY19*$AL19/100))</f>
        <v>0</v>
      </c>
      <c r="BC19" s="193" t="e">
        <f>IF(AY19=AZ19,BB19,AZ19*$AL19/100)</f>
        <v>#REF!</v>
      </c>
      <c r="BD19" s="168">
        <v>4</v>
      </c>
      <c r="BE19" s="194">
        <v>4</v>
      </c>
      <c r="BF19" s="147">
        <v>4</v>
      </c>
      <c r="BG19" s="160">
        <f t="shared" si="1"/>
        <v>142</v>
      </c>
      <c r="BH19" s="160">
        <f t="shared" si="1"/>
        <v>158</v>
      </c>
      <c r="BI19" s="148" t="str">
        <f ca="1">IF(COUNTA(INDIRECT(ADDRESS(BG19,2)):INDIRECT(ADDRESS(BH19,2)))&gt;0,COUNTA(INDIRECT(ADDRESS(BG19,2)):INDIRECT(ADDRESS(BH19,2))),"")</f>
        <v/>
      </c>
      <c r="BJ19" s="71"/>
      <c r="BL19" s="76" t="e">
        <f>IF(AY19=AZ19,0,1)</f>
        <v>#REF!</v>
      </c>
      <c r="BM19" s="76" t="e">
        <f>IF(BL19=1,AL19,"")</f>
        <v>#REF!</v>
      </c>
    </row>
    <row r="20" spans="2:74" ht="18" customHeight="1">
      <c r="B20" s="387"/>
      <c r="C20" s="388"/>
      <c r="D20" s="388"/>
      <c r="E20" s="388"/>
      <c r="F20" s="388"/>
      <c r="G20" s="388"/>
      <c r="H20" s="388"/>
      <c r="I20" s="389"/>
      <c r="J20" s="387"/>
      <c r="K20" s="388"/>
      <c r="L20" s="388"/>
      <c r="M20" s="388"/>
      <c r="N20" s="393"/>
      <c r="O20" s="206"/>
      <c r="P20" s="197" t="s">
        <v>31</v>
      </c>
      <c r="Q20" s="204"/>
      <c r="R20" s="197" t="s">
        <v>1</v>
      </c>
      <c r="S20" s="202"/>
      <c r="T20" s="395" t="s">
        <v>108</v>
      </c>
      <c r="U20" s="395"/>
      <c r="V20" s="396"/>
      <c r="W20" s="397"/>
      <c r="X20" s="397"/>
      <c r="Y20" s="192"/>
      <c r="Z20" s="236"/>
      <c r="AA20" s="237"/>
      <c r="AB20" s="237"/>
      <c r="AC20" s="192"/>
      <c r="AD20" s="236"/>
      <c r="AE20" s="237"/>
      <c r="AF20" s="237"/>
      <c r="AG20" s="238"/>
      <c r="AH20" s="270"/>
      <c r="AI20" s="271"/>
      <c r="AJ20" s="271"/>
      <c r="AK20" s="398"/>
      <c r="AL20" s="123"/>
      <c r="AM20" s="126"/>
      <c r="AN20" s="270"/>
      <c r="AO20" s="271"/>
      <c r="AP20" s="271"/>
      <c r="AQ20" s="271"/>
      <c r="AR20" s="271"/>
      <c r="AS20" s="234"/>
      <c r="AV20" s="30" t="str">
        <f>IF(OR(O20="",Q20=""),"", IF(O20&lt;20,DATE(O20+118,Q20,IF(S20="",1,S20)),DATE(O20+88,Q20,IF(S20="",1,S20))))</f>
        <v/>
      </c>
      <c r="AW20" s="31" t="e">
        <f>IF(AV20&lt;=#REF!,"昔",IF(AV20&lt;=#REF!,"上",IF(AV20&lt;=#REF!,"中","下")))</f>
        <v>#REF!</v>
      </c>
      <c r="AX20" s="78" t="e">
        <f>IF(AV20&lt;=#REF!,5,IF(AV20&lt;=#REF!,7,IF(AV20&lt;=#REF!,9,11)))</f>
        <v>#REF!</v>
      </c>
      <c r="AY20" s="155"/>
      <c r="AZ20" s="156"/>
      <c r="BA20" s="157">
        <f t="shared" ref="BA20" si="3">AN20</f>
        <v>0</v>
      </c>
      <c r="BB20" s="156"/>
      <c r="BC20" s="156"/>
      <c r="BE20" s="169">
        <v>5</v>
      </c>
      <c r="BF20" s="147">
        <v>5</v>
      </c>
      <c r="BG20" s="160">
        <f t="shared" si="1"/>
        <v>183</v>
      </c>
      <c r="BH20" s="160">
        <f t="shared" si="1"/>
        <v>199</v>
      </c>
      <c r="BI20" s="148" t="str">
        <f ca="1">IF(COUNTA(INDIRECT(ADDRESS(BG20,2)):INDIRECT(ADDRESS(BH20,2)))&gt;0,COUNTA(INDIRECT(ADDRESS(BG20,2)):INDIRECT(ADDRESS(BH20,2))),"")</f>
        <v/>
      </c>
      <c r="BJ20" s="71"/>
      <c r="BO20" s="1" t="e">
        <f>IF(O20&lt;=VALUE(概算年度),O20+2018,O20+1988)</f>
        <v>#REF!</v>
      </c>
      <c r="BP20" s="1" t="e">
        <f>IF(BO20=2019,1)</f>
        <v>#REF!</v>
      </c>
      <c r="BQ20" s="4" t="e">
        <f>IF(BO20&lt;=2018,1)</f>
        <v>#REF!</v>
      </c>
      <c r="BR20" s="4" t="e">
        <f>IF(BO20&gt;=2020,1)</f>
        <v>#REF!</v>
      </c>
      <c r="BS20" s="4" t="e">
        <f>IF(AND(O20=31,Q20=1,O21=31),1,IF(AND(O20=31,Q20=2,O21=31),2,IF(AND(O20=31,Q20=3,O21=31),3,IF(AND(O20=31,Q20=4,O21=31),4,IF(AND(O20&gt;VALUE(概算年度),O20&lt;31,O21=31),5)))))</f>
        <v>#REF!</v>
      </c>
      <c r="BT20" s="4" t="b">
        <f>IF(OR(O20=31,O20=1),IF(AND(O21=1,OR(Q20=1,Q20=2,Q20=3,Q20=4,Q20=5)),1,IF(AND(O21=1,Q20=6),6,IF(AND(O21=1,Q20=7),7,IF(AND(O21=1,Q20=8),8,IF(AND(O21=1,Q20=9),9,IF(AND(O21=1,Q20=10),10,IF(AND(O21=1,Q20=11),11,IF(AND(O21=1,Q20=12),12)))))))),IF(O21=1,13))</f>
        <v>0</v>
      </c>
      <c r="BU20" s="4" t="e">
        <f>IF(AND(VALUE(概算年度)=事業主控!O20,VALUE(概算年度)=事業主控!O21),IF(事業主控!Q20=1,1,IF(事業主控!Q20=2,2,IF(事業主控!Q20=3,3))))</f>
        <v>#REF!</v>
      </c>
      <c r="BV20" s="4"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c r="B21" s="390"/>
      <c r="C21" s="391"/>
      <c r="D21" s="391"/>
      <c r="E21" s="391"/>
      <c r="F21" s="391"/>
      <c r="G21" s="391"/>
      <c r="H21" s="391"/>
      <c r="I21" s="392"/>
      <c r="J21" s="390"/>
      <c r="K21" s="391"/>
      <c r="L21" s="391"/>
      <c r="M21" s="391"/>
      <c r="N21" s="394"/>
      <c r="O21" s="207"/>
      <c r="P21" s="198" t="s">
        <v>0</v>
      </c>
      <c r="Q21" s="205"/>
      <c r="R21" s="198" t="s">
        <v>1</v>
      </c>
      <c r="S21" s="203"/>
      <c r="T21" s="399" t="s">
        <v>21</v>
      </c>
      <c r="U21" s="399"/>
      <c r="V21" s="410"/>
      <c r="W21" s="411"/>
      <c r="X21" s="411"/>
      <c r="Y21" s="412"/>
      <c r="Z21" s="410"/>
      <c r="AA21" s="411"/>
      <c r="AB21" s="411"/>
      <c r="AC21" s="411"/>
      <c r="AD21" s="410"/>
      <c r="AE21" s="411"/>
      <c r="AF21" s="411"/>
      <c r="AG21" s="412"/>
      <c r="AH21" s="282">
        <f>V21+Z21-AD21</f>
        <v>0</v>
      </c>
      <c r="AI21" s="282"/>
      <c r="AJ21" s="282"/>
      <c r="AK21" s="283"/>
      <c r="AL21" s="278"/>
      <c r="AM21" s="279"/>
      <c r="AN21" s="280"/>
      <c r="AO21" s="281"/>
      <c r="AP21" s="281"/>
      <c r="AQ21" s="281"/>
      <c r="AR21" s="281"/>
      <c r="AS21" s="233"/>
      <c r="AV21" s="30"/>
      <c r="AW21" s="31"/>
      <c r="AX21" s="78"/>
      <c r="AY21" s="90">
        <f>AH21</f>
        <v>0</v>
      </c>
      <c r="AZ21" s="89" t="e">
        <f>IF(AV20&lt;=#REF!,AH21,IF(AND(AV20&gt;=#REF!,AV20&lt;=#REF!),AH21*105/108,AH21))</f>
        <v>#REF!</v>
      </c>
      <c r="BA21" s="88"/>
      <c r="BB21" s="89">
        <f t="shared" ref="BB21" si="4">IF($AL21="賃金で算定",0,INT(AY21*$AL21/100))</f>
        <v>0</v>
      </c>
      <c r="BC21" s="89" t="e">
        <f>IF(AY21=AZ21,BB21,AZ21*$AL21/100)</f>
        <v>#REF!</v>
      </c>
      <c r="BE21" s="169">
        <v>6</v>
      </c>
      <c r="BF21" s="147">
        <v>6</v>
      </c>
      <c r="BG21" s="160">
        <f t="shared" si="1"/>
        <v>224</v>
      </c>
      <c r="BH21" s="160">
        <f t="shared" si="1"/>
        <v>240</v>
      </c>
      <c r="BI21" s="148" t="str">
        <f ca="1">IF(COUNTA(INDIRECT(ADDRESS(BG21,2)):INDIRECT(ADDRESS(BH21,2)))&gt;0,COUNTA(INDIRECT(ADDRESS(BG21,2)):INDIRECT(ADDRESS(BH21,2))),"")</f>
        <v/>
      </c>
      <c r="BJ21" s="71"/>
      <c r="BL21" s="76" t="e">
        <f>IF(AY21=AZ21,0,1)</f>
        <v>#REF!</v>
      </c>
      <c r="BM21" s="76" t="e">
        <f>IF(BL21=1,AL21,"")</f>
        <v>#REF!</v>
      </c>
    </row>
    <row r="22" spans="2:74" ht="18" customHeight="1">
      <c r="B22" s="387"/>
      <c r="C22" s="388"/>
      <c r="D22" s="388"/>
      <c r="E22" s="388"/>
      <c r="F22" s="388"/>
      <c r="G22" s="388"/>
      <c r="H22" s="388"/>
      <c r="I22" s="389"/>
      <c r="J22" s="387"/>
      <c r="K22" s="388"/>
      <c r="L22" s="388"/>
      <c r="M22" s="388"/>
      <c r="N22" s="393"/>
      <c r="O22" s="206"/>
      <c r="P22" s="197" t="s">
        <v>31</v>
      </c>
      <c r="Q22" s="204"/>
      <c r="R22" s="197" t="s">
        <v>1</v>
      </c>
      <c r="S22" s="202"/>
      <c r="T22" s="395" t="s">
        <v>108</v>
      </c>
      <c r="U22" s="395"/>
      <c r="V22" s="396"/>
      <c r="W22" s="397"/>
      <c r="X22" s="397"/>
      <c r="Y22" s="38"/>
      <c r="Z22" s="239"/>
      <c r="AA22" s="240"/>
      <c r="AB22" s="240"/>
      <c r="AC22" s="38"/>
      <c r="AD22" s="239"/>
      <c r="AE22" s="240"/>
      <c r="AF22" s="240"/>
      <c r="AG22" s="241"/>
      <c r="AH22" s="270"/>
      <c r="AI22" s="271"/>
      <c r="AJ22" s="271"/>
      <c r="AK22" s="398"/>
      <c r="AL22" s="123"/>
      <c r="AM22" s="126"/>
      <c r="AN22" s="270"/>
      <c r="AO22" s="271"/>
      <c r="AP22" s="271"/>
      <c r="AQ22" s="271"/>
      <c r="AR22" s="271"/>
      <c r="AS22" s="234"/>
      <c r="AV22" s="30" t="str">
        <f>IF(OR(O22="",Q22=""),"", IF(O22&lt;20,DATE(O22+118,Q22,IF(S22="",1,S22)),DATE(O22+88,Q22,IF(S22="",1,S22))))</f>
        <v/>
      </c>
      <c r="AW22" s="31" t="e">
        <f>IF(AV22&lt;=#REF!,"昔",IF(AV22&lt;=#REF!,"上",IF(AV22&lt;=#REF!,"中","下")))</f>
        <v>#REF!</v>
      </c>
      <c r="AX22" s="78" t="e">
        <f>IF(AV22&lt;=#REF!,5,IF(AV22&lt;=#REF!,7,IF(AV22&lt;=#REF!,9,11)))</f>
        <v>#REF!</v>
      </c>
      <c r="AY22" s="155"/>
      <c r="AZ22" s="156"/>
      <c r="BA22" s="157">
        <f t="shared" ref="BA22" si="5">AN22</f>
        <v>0</v>
      </c>
      <c r="BB22" s="156"/>
      <c r="BC22" s="156"/>
      <c r="BE22" s="169">
        <v>7</v>
      </c>
      <c r="BF22" s="147">
        <v>7</v>
      </c>
      <c r="BG22" s="160">
        <f t="shared" si="1"/>
        <v>265</v>
      </c>
      <c r="BH22" s="160">
        <f t="shared" si="1"/>
        <v>281</v>
      </c>
      <c r="BI22" s="148" t="str">
        <f ca="1">IF(COUNTA(INDIRECT(ADDRESS(BG22,2)):INDIRECT(ADDRESS(BH22,2)))&gt;0,COUNTA(INDIRECT(ADDRESS(BG22,2)):INDIRECT(ADDRESS(BH22,2))),"")</f>
        <v/>
      </c>
      <c r="BJ22" s="71"/>
      <c r="BO22" s="1" t="e">
        <f>IF(O22&lt;=VALUE(概算年度),O22+2018,O22+1988)</f>
        <v>#REF!</v>
      </c>
      <c r="BP22" s="1" t="e">
        <f>IF(BO22=2019,1)</f>
        <v>#REF!</v>
      </c>
      <c r="BQ22" s="4" t="e">
        <f>IF(BO22&lt;=2018,1)</f>
        <v>#REF!</v>
      </c>
      <c r="BR22" s="4" t="e">
        <f>IF(BO22&gt;=2020,1)</f>
        <v>#REF!</v>
      </c>
      <c r="BS22" s="4" t="e">
        <f>IF(AND(O22=31,Q22=1,O23=31),1,IF(AND(O22=31,Q22=2,O23=31),2,IF(AND(O22=31,Q22=3,O23=31),3,IF(AND(O22=31,Q22=4,O23=31),4,IF(AND(O22&gt;VALUE(概算年度),O22&lt;31,O23=31),5)))))</f>
        <v>#REF!</v>
      </c>
      <c r="BT22" s="4" t="b">
        <f>IF(OR(O22=31,O22=1),IF(AND(O23=1,OR(Q22=1,Q22=2,Q22=3,Q22=4,Q22=5)),1,IF(AND(O23=1,Q22=6),6,IF(AND(O23=1,Q22=7),7,IF(AND(O23=1,Q22=8),8,IF(AND(O23=1,Q22=9),9,IF(AND(O23=1,Q22=10),10,IF(AND(O23=1,Q22=11),11,IF(AND(O23=1,Q22=12),12)))))))),IF(O23=1,13))</f>
        <v>0</v>
      </c>
      <c r="BU22" s="4" t="e">
        <f>IF(AND(VALUE(概算年度)=事業主控!O22,VALUE(概算年度)=事業主控!O23),IF(事業主控!Q22=1,1,IF(事業主控!Q22=2,2,IF(事業主控!Q22=3,3))))</f>
        <v>#REF!</v>
      </c>
      <c r="BV22" s="4"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c r="B23" s="390"/>
      <c r="C23" s="391"/>
      <c r="D23" s="391"/>
      <c r="E23" s="391"/>
      <c r="F23" s="391"/>
      <c r="G23" s="391"/>
      <c r="H23" s="391"/>
      <c r="I23" s="392"/>
      <c r="J23" s="390"/>
      <c r="K23" s="391"/>
      <c r="L23" s="391"/>
      <c r="M23" s="391"/>
      <c r="N23" s="394"/>
      <c r="O23" s="207"/>
      <c r="P23" s="198" t="s">
        <v>0</v>
      </c>
      <c r="Q23" s="205"/>
      <c r="R23" s="198" t="s">
        <v>1</v>
      </c>
      <c r="S23" s="203"/>
      <c r="T23" s="399" t="s">
        <v>21</v>
      </c>
      <c r="U23" s="399"/>
      <c r="V23" s="410"/>
      <c r="W23" s="411"/>
      <c r="X23" s="411"/>
      <c r="Y23" s="412"/>
      <c r="Z23" s="403"/>
      <c r="AA23" s="404"/>
      <c r="AB23" s="404"/>
      <c r="AC23" s="404"/>
      <c r="AD23" s="403"/>
      <c r="AE23" s="404"/>
      <c r="AF23" s="404"/>
      <c r="AG23" s="405"/>
      <c r="AH23" s="282">
        <f>V23+Z23-AD23</f>
        <v>0</v>
      </c>
      <c r="AI23" s="282"/>
      <c r="AJ23" s="282"/>
      <c r="AK23" s="283"/>
      <c r="AL23" s="278"/>
      <c r="AM23" s="279"/>
      <c r="AN23" s="280"/>
      <c r="AO23" s="281"/>
      <c r="AP23" s="281"/>
      <c r="AQ23" s="281"/>
      <c r="AR23" s="281"/>
      <c r="AS23" s="233"/>
      <c r="AV23" s="30"/>
      <c r="AW23" s="31"/>
      <c r="AX23" s="78"/>
      <c r="AY23" s="90">
        <f>AH23</f>
        <v>0</v>
      </c>
      <c r="AZ23" s="89" t="e">
        <f>IF(AV22&lt;=#REF!,AH23,IF(AND(AV22&gt;=#REF!,AV22&lt;=#REF!),AH23*105/108,AH23))</f>
        <v>#REF!</v>
      </c>
      <c r="BA23" s="88"/>
      <c r="BB23" s="89">
        <f t="shared" ref="BB23" si="6">IF($AL23="賃金で算定",0,INT(AY23*$AL23/100))</f>
        <v>0</v>
      </c>
      <c r="BC23" s="89" t="e">
        <f>IF(AY23=AZ23,BB23,AZ23*$AL23/100)</f>
        <v>#REF!</v>
      </c>
      <c r="BE23" s="169">
        <v>8</v>
      </c>
      <c r="BF23" s="147">
        <v>8</v>
      </c>
      <c r="BG23" s="160">
        <f t="shared" si="1"/>
        <v>306</v>
      </c>
      <c r="BH23" s="160">
        <f t="shared" si="1"/>
        <v>322</v>
      </c>
      <c r="BI23" s="148" t="str">
        <f ca="1">IF(COUNTA(INDIRECT(ADDRESS(BG23,2)):INDIRECT(ADDRESS(BH23,2)))&gt;0,COUNTA(INDIRECT(ADDRESS(BG23,2)):INDIRECT(ADDRESS(BH23,2))),"")</f>
        <v/>
      </c>
      <c r="BJ23" s="71"/>
      <c r="BL23" s="76" t="e">
        <f>IF(AY23=AZ23,0,1)</f>
        <v>#REF!</v>
      </c>
      <c r="BM23" s="76" t="e">
        <f>IF(BL23=1,AL23,"")</f>
        <v>#REF!</v>
      </c>
    </row>
    <row r="24" spans="2:74" ht="18" customHeight="1">
      <c r="B24" s="387"/>
      <c r="C24" s="388"/>
      <c r="D24" s="388"/>
      <c r="E24" s="388"/>
      <c r="F24" s="388"/>
      <c r="G24" s="388"/>
      <c r="H24" s="388"/>
      <c r="I24" s="389"/>
      <c r="J24" s="387"/>
      <c r="K24" s="388"/>
      <c r="L24" s="388"/>
      <c r="M24" s="388"/>
      <c r="N24" s="393"/>
      <c r="O24" s="206"/>
      <c r="P24" s="197" t="s">
        <v>31</v>
      </c>
      <c r="Q24" s="204"/>
      <c r="R24" s="197" t="s">
        <v>1</v>
      </c>
      <c r="S24" s="202"/>
      <c r="T24" s="395" t="s">
        <v>108</v>
      </c>
      <c r="U24" s="395"/>
      <c r="V24" s="396"/>
      <c r="W24" s="397"/>
      <c r="X24" s="397"/>
      <c r="Y24" s="192"/>
      <c r="Z24" s="236"/>
      <c r="AA24" s="237"/>
      <c r="AB24" s="237"/>
      <c r="AC24" s="192"/>
      <c r="AD24" s="236"/>
      <c r="AE24" s="237"/>
      <c r="AF24" s="237"/>
      <c r="AG24" s="238"/>
      <c r="AH24" s="270"/>
      <c r="AI24" s="271"/>
      <c r="AJ24" s="271"/>
      <c r="AK24" s="398"/>
      <c r="AL24" s="123"/>
      <c r="AM24" s="126"/>
      <c r="AN24" s="270"/>
      <c r="AO24" s="271"/>
      <c r="AP24" s="271"/>
      <c r="AQ24" s="271"/>
      <c r="AR24" s="271"/>
      <c r="AS24" s="234"/>
      <c r="AV24" s="30" t="str">
        <f>IF(OR(O24="",Q24=""),"", IF(O24&lt;20,DATE(O24+118,Q24,IF(S24="",1,S24)),DATE(O24+88,Q24,IF(S24="",1,S24))))</f>
        <v/>
      </c>
      <c r="AW24" s="31" t="e">
        <f>IF(AV24&lt;=#REF!,"昔",IF(AV24&lt;=#REF!,"上",IF(AV24&lt;=#REF!,"中","下")))</f>
        <v>#REF!</v>
      </c>
      <c r="AX24" s="78" t="e">
        <f>IF(AV24&lt;=#REF!,5,IF(AV24&lt;=#REF!,7,IF(AV24&lt;=#REF!,9,11)))</f>
        <v>#REF!</v>
      </c>
      <c r="AY24" s="155"/>
      <c r="AZ24" s="156"/>
      <c r="BA24" s="157">
        <f t="shared" ref="BA24" si="7">AN24</f>
        <v>0</v>
      </c>
      <c r="BB24" s="156"/>
      <c r="BC24" s="156"/>
      <c r="BE24" s="169">
        <v>9</v>
      </c>
      <c r="BF24" s="147">
        <v>9</v>
      </c>
      <c r="BG24" s="160">
        <f t="shared" si="1"/>
        <v>347</v>
      </c>
      <c r="BH24" s="160">
        <f t="shared" si="1"/>
        <v>363</v>
      </c>
      <c r="BI24" s="148" t="str">
        <f ca="1">IF(COUNTA(INDIRECT(ADDRESS(BG24,2)):INDIRECT(ADDRESS(BH24,2)))&gt;0,COUNTA(INDIRECT(ADDRESS(BG24,2)):INDIRECT(ADDRESS(BH24,2))),"")</f>
        <v/>
      </c>
      <c r="BJ24" s="71"/>
      <c r="BO24" s="1" t="e">
        <f>IF(O24&lt;=VALUE(概算年度),O24+2018,O24+1988)</f>
        <v>#REF!</v>
      </c>
      <c r="BP24" s="1" t="e">
        <f>IF(BO24=2019,1)</f>
        <v>#REF!</v>
      </c>
      <c r="BQ24" s="4" t="e">
        <f>IF(BO24&lt;=2018,1)</f>
        <v>#REF!</v>
      </c>
      <c r="BR24" s="4" t="e">
        <f>IF(BO24&gt;=2020,1)</f>
        <v>#REF!</v>
      </c>
      <c r="BS24" s="4" t="e">
        <f>IF(AND(O24=31,Q24=1,O25=31),1,IF(AND(O24=31,Q24=2,O25=31),2,IF(AND(O24=31,Q24=3,O25=31),3,IF(AND(O24=31,Q24=4,O25=31),4,IF(AND(O24&gt;VALUE(概算年度),O24&lt;31,O25=31),5)))))</f>
        <v>#REF!</v>
      </c>
      <c r="BT24" s="4" t="b">
        <f>IF(OR(O24=31,O24=1),IF(AND(O25=1,OR(Q24=1,Q24=2,Q24=3,Q24=4,Q24=5)),1,IF(AND(O25=1,Q24=6),6,IF(AND(O25=1,Q24=7),7,IF(AND(O25=1,Q24=8),8,IF(AND(O25=1,Q24=9),9,IF(AND(O25=1,Q24=10),10,IF(AND(O25=1,Q24=11),11,IF(AND(O25=1,Q24=12),12)))))))),IF(O25=1,13))</f>
        <v>0</v>
      </c>
      <c r="BU24" s="4" t="e">
        <f>IF(AND(VALUE(概算年度)=事業主控!O24,VALUE(概算年度)=事業主控!O25),IF(事業主控!Q24=1,1,IF(事業主控!Q24=2,2,IF(事業主控!Q24=3,3))))</f>
        <v>#REF!</v>
      </c>
      <c r="BV24" s="4"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c r="B25" s="390"/>
      <c r="C25" s="391"/>
      <c r="D25" s="391"/>
      <c r="E25" s="391"/>
      <c r="F25" s="391"/>
      <c r="G25" s="391"/>
      <c r="H25" s="391"/>
      <c r="I25" s="392"/>
      <c r="J25" s="390"/>
      <c r="K25" s="391"/>
      <c r="L25" s="391"/>
      <c r="M25" s="391"/>
      <c r="N25" s="394"/>
      <c r="O25" s="207"/>
      <c r="P25" s="198" t="s">
        <v>0</v>
      </c>
      <c r="Q25" s="205"/>
      <c r="R25" s="198" t="s">
        <v>1</v>
      </c>
      <c r="S25" s="203"/>
      <c r="T25" s="399" t="s">
        <v>21</v>
      </c>
      <c r="U25" s="399"/>
      <c r="V25" s="410"/>
      <c r="W25" s="411"/>
      <c r="X25" s="411"/>
      <c r="Y25" s="412"/>
      <c r="Z25" s="410"/>
      <c r="AA25" s="411"/>
      <c r="AB25" s="411"/>
      <c r="AC25" s="411"/>
      <c r="AD25" s="403"/>
      <c r="AE25" s="404"/>
      <c r="AF25" s="404"/>
      <c r="AG25" s="405"/>
      <c r="AH25" s="282">
        <f>V25+Z25-AD25</f>
        <v>0</v>
      </c>
      <c r="AI25" s="282"/>
      <c r="AJ25" s="282"/>
      <c r="AK25" s="283"/>
      <c r="AL25" s="278"/>
      <c r="AM25" s="279"/>
      <c r="AN25" s="280"/>
      <c r="AO25" s="281"/>
      <c r="AP25" s="281"/>
      <c r="AQ25" s="281"/>
      <c r="AR25" s="281"/>
      <c r="AS25" s="233"/>
      <c r="AV25" s="94"/>
      <c r="AW25" s="31"/>
      <c r="AX25" s="78"/>
      <c r="AY25" s="90">
        <f>AH25</f>
        <v>0</v>
      </c>
      <c r="AZ25" s="89" t="e">
        <f>IF(AV24&lt;=#REF!,AH25,IF(AND(AV24&gt;=#REF!,AV24&lt;=#REF!),AH25*105/108,AH25))</f>
        <v>#REF!</v>
      </c>
      <c r="BA25" s="88"/>
      <c r="BB25" s="89">
        <f t="shared" ref="BB25" si="8">IF($AL25="賃金で算定",0,INT(AY25*$AL25/100))</f>
        <v>0</v>
      </c>
      <c r="BC25" s="89" t="e">
        <f>IF(AY25=AZ25,BB25,AZ25*$AL25/100)</f>
        <v>#REF!</v>
      </c>
      <c r="BE25" s="169">
        <v>10</v>
      </c>
      <c r="BF25" s="147">
        <v>10</v>
      </c>
      <c r="BG25" s="160">
        <f t="shared" si="1"/>
        <v>388</v>
      </c>
      <c r="BH25" s="160">
        <f t="shared" si="1"/>
        <v>404</v>
      </c>
      <c r="BI25" s="148" t="str">
        <f ca="1">IF(COUNTA(INDIRECT(ADDRESS(BG25,2)):INDIRECT(ADDRESS(BH25,2)))&gt;0,COUNTA(INDIRECT(ADDRESS(BG25,2)):INDIRECT(ADDRESS(BH25,2))),"")</f>
        <v/>
      </c>
      <c r="BJ25" s="71"/>
      <c r="BL25" s="76" t="e">
        <f>IF(AY25=AZ25,0,1)</f>
        <v>#REF!</v>
      </c>
      <c r="BM25" s="76" t="e">
        <f>IF(BL25=1,AL25,"")</f>
        <v>#REF!</v>
      </c>
    </row>
    <row r="26" spans="2:74" ht="18" customHeight="1">
      <c r="B26" s="413" t="s">
        <v>81</v>
      </c>
      <c r="C26" s="414"/>
      <c r="D26" s="414"/>
      <c r="E26" s="415"/>
      <c r="F26" s="422"/>
      <c r="G26" s="423"/>
      <c r="H26" s="423"/>
      <c r="I26" s="423"/>
      <c r="J26" s="423"/>
      <c r="K26" s="423"/>
      <c r="L26" s="423"/>
      <c r="M26" s="423"/>
      <c r="N26" s="424"/>
      <c r="O26" s="413" t="s">
        <v>71</v>
      </c>
      <c r="P26" s="414"/>
      <c r="Q26" s="414"/>
      <c r="R26" s="414"/>
      <c r="S26" s="414"/>
      <c r="T26" s="414"/>
      <c r="U26" s="415"/>
      <c r="V26" s="270"/>
      <c r="W26" s="271"/>
      <c r="X26" s="271"/>
      <c r="Y26" s="398"/>
      <c r="Z26" s="128"/>
      <c r="AA26" s="129"/>
      <c r="AB26" s="129"/>
      <c r="AC26" s="127"/>
      <c r="AD26" s="128"/>
      <c r="AE26" s="129"/>
      <c r="AF26" s="129"/>
      <c r="AG26" s="127"/>
      <c r="AH26" s="270"/>
      <c r="AI26" s="271"/>
      <c r="AJ26" s="271"/>
      <c r="AK26" s="398"/>
      <c r="AL26" s="128"/>
      <c r="AM26" s="130"/>
      <c r="AN26" s="270"/>
      <c r="AO26" s="271"/>
      <c r="AP26" s="271"/>
      <c r="AQ26" s="271"/>
      <c r="AR26" s="271"/>
      <c r="AS26" s="218"/>
      <c r="AV26" s="29"/>
      <c r="AW26" s="29"/>
      <c r="AX26" s="78"/>
      <c r="AY26" s="155"/>
      <c r="AZ26" s="171"/>
      <c r="BA26" s="172">
        <f>BA16+BA18+BA20+BA22+BA24</f>
        <v>0</v>
      </c>
      <c r="BB26" s="173">
        <f>BB17+BB19+BB21+BB23+BB25</f>
        <v>0</v>
      </c>
      <c r="BC26" s="173">
        <f>SUMIF(BL17:BL25,0,BC17:BC25)+ROUNDDOWN(ROUNDDOWN(BL26*105/108,0)*BM26/100,0)</f>
        <v>0</v>
      </c>
      <c r="BE26" s="169">
        <v>11</v>
      </c>
      <c r="BF26" s="147">
        <v>11</v>
      </c>
      <c r="BG26" s="160">
        <f t="shared" si="1"/>
        <v>429</v>
      </c>
      <c r="BH26" s="160">
        <f t="shared" si="1"/>
        <v>445</v>
      </c>
      <c r="BI26" s="148" t="str">
        <f ca="1">IF(COUNTA(INDIRECT(ADDRESS(BG26,2)):INDIRECT(ADDRESS(BH26,2)))&gt;0,COUNTA(INDIRECT(ADDRESS(BG26,2)):INDIRECT(ADDRESS(BH26,2))),"")</f>
        <v/>
      </c>
      <c r="BJ26" s="71"/>
      <c r="BL26" s="76">
        <f>SUMIF(BL17:BL25,1,AH17:AK25)</f>
        <v>0</v>
      </c>
      <c r="BM26" s="76">
        <f>IF(COUNT(BM17:BM25)=0,0,SUM(BM17:BM25)/COUNT(BM17:BM25))</f>
        <v>0</v>
      </c>
    </row>
    <row r="27" spans="2:74" ht="18" customHeight="1" thickBot="1">
      <c r="B27" s="416"/>
      <c r="C27" s="417"/>
      <c r="D27" s="417"/>
      <c r="E27" s="418"/>
      <c r="F27" s="425"/>
      <c r="G27" s="426"/>
      <c r="H27" s="426"/>
      <c r="I27" s="426"/>
      <c r="J27" s="426"/>
      <c r="K27" s="426"/>
      <c r="L27" s="426"/>
      <c r="M27" s="426"/>
      <c r="N27" s="427"/>
      <c r="O27" s="416"/>
      <c r="P27" s="417"/>
      <c r="Q27" s="417"/>
      <c r="R27" s="417"/>
      <c r="S27" s="417"/>
      <c r="T27" s="417"/>
      <c r="U27" s="418"/>
      <c r="V27" s="430"/>
      <c r="W27" s="431"/>
      <c r="X27" s="431"/>
      <c r="Y27" s="432"/>
      <c r="Z27" s="430"/>
      <c r="AA27" s="433"/>
      <c r="AB27" s="433"/>
      <c r="AC27" s="434"/>
      <c r="AD27" s="430"/>
      <c r="AE27" s="433"/>
      <c r="AF27" s="433"/>
      <c r="AG27" s="434"/>
      <c r="AH27" s="430"/>
      <c r="AI27" s="435"/>
      <c r="AJ27" s="435"/>
      <c r="AK27" s="435"/>
      <c r="AL27" s="216"/>
      <c r="AM27" s="219"/>
      <c r="AN27" s="430"/>
      <c r="AO27" s="431"/>
      <c r="AP27" s="431"/>
      <c r="AQ27" s="431"/>
      <c r="AR27" s="431"/>
      <c r="AS27" s="235"/>
      <c r="AV27" s="29"/>
      <c r="AW27" s="29"/>
      <c r="AX27" s="78"/>
      <c r="AY27" s="174">
        <f>AY17+AY19+AY21+AY23+AY25</f>
        <v>0</v>
      </c>
      <c r="AZ27" s="175"/>
      <c r="BA27" s="175"/>
      <c r="BB27" s="176">
        <f>BB26</f>
        <v>0</v>
      </c>
      <c r="BC27" s="177"/>
      <c r="BE27" s="178">
        <v>12</v>
      </c>
      <c r="BF27" s="147">
        <v>12</v>
      </c>
      <c r="BG27" s="160">
        <f>BG26+$BJ$14</f>
        <v>470</v>
      </c>
      <c r="BH27" s="160">
        <f>BH26+$BJ$14</f>
        <v>486</v>
      </c>
      <c r="BI27" s="148" t="str">
        <f ca="1">IF(COUNTA(INDIRECT(ADDRESS(BG27,2)):INDIRECT(ADDRESS(BH27,2)))&gt;0,COUNTA(INDIRECT(ADDRESS(BG27,2)):INDIRECT(ADDRESS(BH27,2))),"")</f>
        <v/>
      </c>
      <c r="BJ27" s="71"/>
    </row>
    <row r="28" spans="2:74" ht="18" customHeight="1">
      <c r="B28" s="419"/>
      <c r="C28" s="420"/>
      <c r="D28" s="420"/>
      <c r="E28" s="421"/>
      <c r="F28" s="428"/>
      <c r="G28" s="428"/>
      <c r="H28" s="428"/>
      <c r="I28" s="428"/>
      <c r="J28" s="428"/>
      <c r="K28" s="428"/>
      <c r="L28" s="428"/>
      <c r="M28" s="428"/>
      <c r="N28" s="429"/>
      <c r="O28" s="419"/>
      <c r="P28" s="420"/>
      <c r="Q28" s="420"/>
      <c r="R28" s="420"/>
      <c r="S28" s="420"/>
      <c r="T28" s="420"/>
      <c r="U28" s="421"/>
      <c r="V28" s="284">
        <f>SUM(V17,V19,V21,V23,V25)</f>
        <v>0</v>
      </c>
      <c r="W28" s="285"/>
      <c r="X28" s="285"/>
      <c r="Y28" s="285"/>
      <c r="Z28" s="284">
        <f>SUM(Z17,Z19,Z21,Z23,Z25)</f>
        <v>0</v>
      </c>
      <c r="AA28" s="285"/>
      <c r="AB28" s="285"/>
      <c r="AC28" s="285"/>
      <c r="AD28" s="284">
        <f>SUM(AD17,AD19,AD21,AD23,AD25)</f>
        <v>0</v>
      </c>
      <c r="AE28" s="285"/>
      <c r="AF28" s="285"/>
      <c r="AG28" s="285"/>
      <c r="AH28" s="284">
        <f>SUM(AH17,AH19,AH21,AH23,AH25)</f>
        <v>0</v>
      </c>
      <c r="AI28" s="285"/>
      <c r="AJ28" s="285"/>
      <c r="AK28" s="286"/>
      <c r="AL28" s="215"/>
      <c r="AM28" s="217"/>
      <c r="AN28" s="280"/>
      <c r="AO28" s="281"/>
      <c r="AP28" s="281"/>
      <c r="AQ28" s="281"/>
      <c r="AR28" s="281"/>
      <c r="AS28" s="217"/>
      <c r="AU28" s="72"/>
      <c r="AV28" s="29"/>
      <c r="AW28" s="29"/>
      <c r="AX28" s="78"/>
      <c r="AY28" s="92"/>
      <c r="AZ28" s="93" t="e">
        <f>IF(AZ17+AZ19+AZ21+AZ23+AZ25=AY27,0,ROUNDDOWN(AZ17+AZ19+AZ21+AZ23+AZ25,0))</f>
        <v>#REF!</v>
      </c>
      <c r="BA28" s="91"/>
      <c r="BB28" s="91"/>
      <c r="BC28" s="93">
        <f>IF(BC26=BB27,0,BC26)</f>
        <v>0</v>
      </c>
      <c r="BF28" s="147">
        <v>13</v>
      </c>
      <c r="BG28" s="160">
        <f t="shared" si="1"/>
        <v>511</v>
      </c>
      <c r="BH28" s="160">
        <f t="shared" si="1"/>
        <v>527</v>
      </c>
      <c r="BI28" s="148" t="str">
        <f ca="1">IF(COUNTA(INDIRECT(ADDRESS(BG28,2)):INDIRECT(ADDRESS(BH28,2)))&gt;0,COUNTA(INDIRECT(ADDRESS(BG28,2)):INDIRECT(ADDRESS(BH28,2))),"")</f>
        <v/>
      </c>
      <c r="BJ28" s="71"/>
    </row>
    <row r="29" spans="2:74" ht="15.75" customHeight="1">
      <c r="D29" s="2" t="s">
        <v>22</v>
      </c>
      <c r="AD29" s="1" t="str">
        <f>IF(AND($F26="",$V26+$V27&gt;0),"事業の種類を選択してください。","")</f>
        <v/>
      </c>
      <c r="AN29" s="272">
        <f>IF(AN26=0,0,AN26+IF(AN28=0,AN27,AN28))</f>
        <v>0</v>
      </c>
      <c r="AO29" s="272"/>
      <c r="AP29" s="272"/>
      <c r="AQ29" s="272"/>
      <c r="AR29" s="272"/>
      <c r="AX29" s="78"/>
      <c r="AY29" s="78"/>
      <c r="AZ29" s="78"/>
      <c r="BA29" s="78"/>
      <c r="BB29" s="78"/>
      <c r="BC29" s="78"/>
      <c r="BE29" s="76"/>
      <c r="BF29" s="147">
        <v>14</v>
      </c>
      <c r="BG29" s="160">
        <f t="shared" si="1"/>
        <v>552</v>
      </c>
      <c r="BH29" s="160">
        <f t="shared" si="1"/>
        <v>568</v>
      </c>
      <c r="BI29" s="148" t="str">
        <f ca="1">IF(COUNTA(INDIRECT(ADDRESS(BG29,2)):INDIRECT(ADDRESS(BH29,2)))&gt;0,COUNTA(INDIRECT(ADDRESS(BG29,2)):INDIRECT(ADDRESS(BH29,2))),"")</f>
        <v/>
      </c>
      <c r="BJ29" s="29"/>
    </row>
    <row r="30" spans="2:74" ht="15" customHeight="1">
      <c r="AG30" s="11"/>
      <c r="AI30" s="12" t="s">
        <v>83</v>
      </c>
      <c r="AJ30" s="438"/>
      <c r="AK30" s="438"/>
      <c r="AL30" s="438"/>
      <c r="AM30" s="439" t="s">
        <v>45</v>
      </c>
      <c r="AN30" s="439"/>
      <c r="AO30" s="440"/>
      <c r="AP30" s="440"/>
      <c r="AQ30" s="440"/>
      <c r="AR30" s="440"/>
      <c r="AS30" s="13" t="s">
        <v>75</v>
      </c>
      <c r="AV30" s="30"/>
      <c r="AX30" s="78"/>
      <c r="AY30" s="78"/>
      <c r="AZ30" s="78"/>
      <c r="BA30" s="78"/>
      <c r="BB30" s="78"/>
      <c r="BC30" s="78"/>
      <c r="BD30" s="76"/>
      <c r="BE30" s="76"/>
      <c r="BF30" s="147">
        <v>15</v>
      </c>
      <c r="BG30" s="160">
        <f t="shared" si="1"/>
        <v>593</v>
      </c>
      <c r="BH30" s="160">
        <f t="shared" si="1"/>
        <v>609</v>
      </c>
      <c r="BI30" s="148" t="str">
        <f ca="1">IF(COUNTA(INDIRECT(ADDRESS(BG30,2)):INDIRECT(ADDRESS(BH30,2)))&gt;0,COUNTA(INDIRECT(ADDRESS(BG30,2)):INDIRECT(ADDRESS(BH30,2))),"")</f>
        <v/>
      </c>
      <c r="BJ30" s="76"/>
    </row>
    <row r="31" spans="2:74" ht="15" customHeight="1">
      <c r="D31" s="436"/>
      <c r="E31" s="436"/>
      <c r="F31" s="14" t="s">
        <v>0</v>
      </c>
      <c r="G31" s="436"/>
      <c r="H31" s="436"/>
      <c r="I31" s="14" t="s">
        <v>1</v>
      </c>
      <c r="J31" s="436"/>
      <c r="K31" s="436"/>
      <c r="L31" s="14" t="s">
        <v>23</v>
      </c>
      <c r="AG31" s="15"/>
      <c r="AI31" s="12" t="s">
        <v>99</v>
      </c>
      <c r="AJ31" s="440"/>
      <c r="AK31" s="440"/>
      <c r="AL31" s="99" t="s">
        <v>45</v>
      </c>
      <c r="AM31" s="440"/>
      <c r="AN31" s="440"/>
      <c r="AO31" s="99" t="s">
        <v>74</v>
      </c>
      <c r="AP31" s="440"/>
      <c r="AQ31" s="440"/>
      <c r="AR31" s="440"/>
      <c r="AS31" s="13" t="s">
        <v>75</v>
      </c>
      <c r="AX31" s="78"/>
      <c r="AY31" s="78"/>
      <c r="AZ31" s="78"/>
      <c r="BA31" s="78"/>
      <c r="BB31" s="78"/>
      <c r="BC31" s="78"/>
      <c r="BD31" s="76"/>
      <c r="BE31" s="76"/>
      <c r="BF31" s="147">
        <v>16</v>
      </c>
      <c r="BG31" s="160">
        <f t="shared" si="1"/>
        <v>634</v>
      </c>
      <c r="BH31" s="160">
        <f t="shared" si="1"/>
        <v>650</v>
      </c>
      <c r="BI31" s="148" t="str">
        <f ca="1">IF(COUNTA(INDIRECT(ADDRESS(BG31,2)):INDIRECT(ADDRESS(BH31,2)))&gt;0,COUNTA(INDIRECT(ADDRESS(BG31,2)):INDIRECT(ADDRESS(BH31,2))),"")</f>
        <v/>
      </c>
      <c r="BJ31" s="76"/>
    </row>
    <row r="32" spans="2:74" ht="18" customHeight="1">
      <c r="D32" s="11"/>
      <c r="E32" s="11"/>
      <c r="F32" s="11"/>
      <c r="G32" s="11"/>
      <c r="AA32" s="287" t="s">
        <v>24</v>
      </c>
      <c r="AB32" s="287"/>
      <c r="AC32" s="288"/>
      <c r="AD32" s="288"/>
      <c r="AE32" s="288"/>
      <c r="AF32" s="288"/>
      <c r="AG32" s="288"/>
      <c r="AH32" s="288"/>
      <c r="AI32" s="288"/>
      <c r="AJ32" s="288"/>
      <c r="AK32" s="288"/>
      <c r="AL32" s="288"/>
      <c r="AM32" s="288"/>
      <c r="AN32" s="288"/>
      <c r="AO32" s="288"/>
      <c r="AP32" s="288"/>
      <c r="AQ32" s="288"/>
      <c r="AR32" s="288"/>
      <c r="AS32" s="288"/>
      <c r="AX32" s="78"/>
      <c r="AY32" s="78"/>
      <c r="AZ32" s="78"/>
      <c r="BA32" s="78"/>
      <c r="BB32" s="78"/>
      <c r="BC32" s="78"/>
      <c r="BD32" s="76"/>
      <c r="BE32" s="76"/>
      <c r="BF32" s="147">
        <v>17</v>
      </c>
      <c r="BG32" s="160">
        <f t="shared" si="1"/>
        <v>675</v>
      </c>
      <c r="BH32" s="160">
        <f t="shared" si="1"/>
        <v>691</v>
      </c>
      <c r="BI32" s="148" t="str">
        <f ca="1">IF(COUNTA(INDIRECT(ADDRESS(BG32,2)):INDIRECT(ADDRESS(BH32,2)))&gt;0,COUNTA(INDIRECT(ADDRESS(BG32,2)):INDIRECT(ADDRESS(BH32,2))),"")</f>
        <v/>
      </c>
      <c r="BJ32" s="76"/>
    </row>
    <row r="33" spans="2:62" ht="15" customHeight="1">
      <c r="D33" s="95"/>
      <c r="E33" s="95"/>
      <c r="F33" s="95"/>
      <c r="G33" s="95"/>
      <c r="H33" s="10"/>
      <c r="I33" s="3"/>
      <c r="J33" s="3"/>
      <c r="K33" s="3"/>
      <c r="L33" s="3"/>
      <c r="M33" s="3"/>
      <c r="N33" s="3"/>
      <c r="O33" s="3"/>
      <c r="P33" s="3"/>
      <c r="Q33" s="3"/>
      <c r="R33" s="16"/>
      <c r="X33" s="289" t="s">
        <v>25</v>
      </c>
      <c r="Y33" s="289"/>
      <c r="Z33" s="289"/>
      <c r="AA33" s="2"/>
      <c r="AB33" s="2"/>
      <c r="AC33" s="290"/>
      <c r="AD33" s="290"/>
      <c r="AE33" s="290"/>
      <c r="AF33" s="290"/>
      <c r="AG33" s="290"/>
      <c r="AH33" s="290"/>
      <c r="AI33" s="290"/>
      <c r="AJ33" s="290"/>
      <c r="AK33" s="290"/>
      <c r="AL33" s="290"/>
      <c r="AM33" s="290"/>
      <c r="AN33" s="290"/>
      <c r="AO33" s="22"/>
      <c r="AP33" s="22"/>
      <c r="AQ33" s="22"/>
      <c r="AR33" s="22"/>
      <c r="AS33" s="17"/>
      <c r="AX33" s="78"/>
      <c r="AY33" s="78"/>
      <c r="AZ33" s="78"/>
      <c r="BA33" s="78"/>
      <c r="BB33" s="78"/>
      <c r="BC33" s="78"/>
      <c r="BD33" s="76"/>
      <c r="BE33" s="76"/>
      <c r="BF33" s="147">
        <v>18</v>
      </c>
      <c r="BG33" s="160">
        <f t="shared" si="1"/>
        <v>716</v>
      </c>
      <c r="BH33" s="160">
        <f t="shared" si="1"/>
        <v>732</v>
      </c>
      <c r="BI33" s="148" t="str">
        <f ca="1">IF(COUNTA(INDIRECT(ADDRESS(BG33,2)):INDIRECT(ADDRESS(BH33,2)))&gt;0,COUNTA(INDIRECT(ADDRESS(BG33,2)):INDIRECT(ADDRESS(BH33,2))),"")</f>
        <v/>
      </c>
      <c r="BJ33" s="76"/>
    </row>
    <row r="34" spans="2:62" ht="15" customHeight="1">
      <c r="D34" s="436"/>
      <c r="E34" s="436"/>
      <c r="F34" s="436"/>
      <c r="G34" s="436"/>
      <c r="H34" s="14" t="s">
        <v>26</v>
      </c>
      <c r="I34" s="14"/>
      <c r="J34" s="14"/>
      <c r="K34" s="14"/>
      <c r="L34" s="14"/>
      <c r="M34" s="14"/>
      <c r="N34" s="14"/>
      <c r="O34" s="14"/>
      <c r="P34" s="14"/>
      <c r="Q34" s="14"/>
      <c r="R34" s="18"/>
      <c r="S34" s="14"/>
      <c r="Y34" s="11"/>
      <c r="Z34" s="11"/>
      <c r="AA34" s="287" t="s">
        <v>27</v>
      </c>
      <c r="AB34" s="287"/>
      <c r="AC34" s="437"/>
      <c r="AD34" s="437"/>
      <c r="AE34" s="437"/>
      <c r="AF34" s="437"/>
      <c r="AG34" s="437"/>
      <c r="AH34" s="437"/>
      <c r="AI34" s="437"/>
      <c r="AJ34" s="437"/>
      <c r="AK34" s="437"/>
      <c r="AL34" s="437"/>
      <c r="AM34" s="437"/>
      <c r="AN34" s="437"/>
      <c r="AO34" s="61"/>
      <c r="AP34" s="61"/>
      <c r="AQ34" s="61"/>
      <c r="AR34" s="61"/>
      <c r="AS34" s="96"/>
      <c r="AX34" s="78"/>
      <c r="AY34" s="78"/>
      <c r="AZ34" s="78"/>
      <c r="BA34" s="78"/>
      <c r="BB34" s="78"/>
      <c r="BC34" s="78"/>
      <c r="BD34" s="76"/>
      <c r="BE34" s="76"/>
      <c r="BF34" s="147">
        <v>19</v>
      </c>
      <c r="BG34" s="160">
        <f t="shared" ref="BG34:BH45" si="9">BG33+$BJ$14</f>
        <v>757</v>
      </c>
      <c r="BH34" s="160">
        <f t="shared" si="9"/>
        <v>773</v>
      </c>
      <c r="BI34" s="148" t="str">
        <f ca="1">IF(COUNTA(INDIRECT(ADDRESS(BG34,2)):INDIRECT(ADDRESS(BH34,2)))&gt;0,COUNTA(INDIRECT(ADDRESS(BG34,2)):INDIRECT(ADDRESS(BH34,2))),"")</f>
        <v/>
      </c>
      <c r="BJ34" s="76"/>
    </row>
    <row r="35" spans="2:62" ht="15" customHeight="1">
      <c r="AC35" s="2"/>
      <c r="AD35" s="4" t="s">
        <v>86</v>
      </c>
      <c r="AX35" s="78"/>
      <c r="AY35" s="78"/>
      <c r="AZ35" s="78"/>
      <c r="BA35" s="78"/>
      <c r="BB35" s="78"/>
      <c r="BC35" s="78"/>
      <c r="BD35" s="76"/>
      <c r="BE35" s="76"/>
      <c r="BF35" s="147">
        <v>20</v>
      </c>
      <c r="BG35" s="160">
        <f t="shared" si="9"/>
        <v>798</v>
      </c>
      <c r="BH35" s="160">
        <f t="shared" si="9"/>
        <v>814</v>
      </c>
      <c r="BI35" s="148" t="str">
        <f ca="1">IF(COUNTA(INDIRECT(ADDRESS(BG35,2)):INDIRECT(ADDRESS(BH35,2)))&gt;0,COUNTA(INDIRECT(ADDRESS(BG35,2)):INDIRECT(ADDRESS(BH35,2))),"")</f>
        <v/>
      </c>
      <c r="BJ35" s="76"/>
    </row>
    <row r="36" spans="2:62" ht="16.149999999999999" customHeight="1">
      <c r="D36" s="19" t="s">
        <v>28</v>
      </c>
      <c r="E36" s="19"/>
      <c r="F36" s="2"/>
      <c r="G36" s="2"/>
      <c r="H36" s="2"/>
      <c r="I36" s="2"/>
      <c r="J36" s="2"/>
      <c r="K36" s="2"/>
      <c r="L36" s="2"/>
      <c r="M36" s="2"/>
      <c r="N36" s="2"/>
      <c r="O36" s="2"/>
      <c r="P36" s="2"/>
      <c r="Q36" s="2"/>
      <c r="R36" s="2"/>
      <c r="S36" s="2"/>
      <c r="T36" s="2"/>
      <c r="U36" s="2"/>
      <c r="V36" s="2"/>
      <c r="W36" s="2"/>
      <c r="X36" s="2"/>
      <c r="AA36" s="291" t="s">
        <v>29</v>
      </c>
      <c r="AB36" s="292"/>
      <c r="AC36" s="297" t="s">
        <v>87</v>
      </c>
      <c r="AD36" s="298"/>
      <c r="AE36" s="298"/>
      <c r="AF36" s="298"/>
      <c r="AG36" s="298"/>
      <c r="AH36" s="299"/>
      <c r="AI36" s="20"/>
      <c r="AJ36" s="303" t="s">
        <v>100</v>
      </c>
      <c r="AK36" s="303"/>
      <c r="AL36" s="303"/>
      <c r="AM36" s="303"/>
      <c r="AN36" s="303"/>
      <c r="AO36" s="24"/>
      <c r="AP36" s="305" t="s">
        <v>89</v>
      </c>
      <c r="AQ36" s="306"/>
      <c r="AR36" s="306"/>
      <c r="AS36" s="307"/>
      <c r="AX36" s="78"/>
      <c r="AY36" s="78"/>
      <c r="AZ36" s="78"/>
      <c r="BA36" s="78"/>
      <c r="BB36" s="78"/>
      <c r="BC36" s="78"/>
      <c r="BD36" s="76"/>
      <c r="BE36" s="76"/>
      <c r="BF36" s="147">
        <v>21</v>
      </c>
      <c r="BG36" s="160">
        <f t="shared" si="9"/>
        <v>839</v>
      </c>
      <c r="BH36" s="160">
        <f t="shared" si="9"/>
        <v>855</v>
      </c>
      <c r="BI36" s="148" t="str">
        <f ca="1">IF(COUNTA(INDIRECT(ADDRESS(BG36,2)):INDIRECT(ADDRESS(BH36,2)))&gt;0,COUNTA(INDIRECT(ADDRESS(BG36,2)):INDIRECT(ADDRESS(BH36,2))),"")</f>
        <v/>
      </c>
      <c r="BJ36" s="76"/>
    </row>
    <row r="37" spans="2:62" ht="16.149999999999999" customHeight="1">
      <c r="D37" s="179" t="s">
        <v>90</v>
      </c>
      <c r="E37" s="19"/>
      <c r="F37" s="2"/>
      <c r="G37" s="2"/>
      <c r="H37" s="2"/>
      <c r="I37" s="2"/>
      <c r="J37" s="2"/>
      <c r="K37" s="2"/>
      <c r="L37" s="2"/>
      <c r="M37" s="2"/>
      <c r="N37" s="2"/>
      <c r="O37" s="2"/>
      <c r="P37" s="2"/>
      <c r="Q37" s="2"/>
      <c r="R37" s="2"/>
      <c r="S37" s="2"/>
      <c r="T37" s="2"/>
      <c r="U37" s="2"/>
      <c r="V37" s="2"/>
      <c r="W37" s="2"/>
      <c r="X37" s="2"/>
      <c r="AA37" s="293"/>
      <c r="AB37" s="294"/>
      <c r="AC37" s="300"/>
      <c r="AD37" s="301"/>
      <c r="AE37" s="301"/>
      <c r="AF37" s="301"/>
      <c r="AG37" s="301"/>
      <c r="AH37" s="302"/>
      <c r="AI37" s="10"/>
      <c r="AJ37" s="304"/>
      <c r="AK37" s="304"/>
      <c r="AL37" s="304"/>
      <c r="AM37" s="304"/>
      <c r="AN37" s="304"/>
      <c r="AO37" s="23"/>
      <c r="AP37" s="308"/>
      <c r="AQ37" s="309"/>
      <c r="AR37" s="309"/>
      <c r="AS37" s="310"/>
      <c r="AX37" s="78"/>
      <c r="AY37" s="78"/>
      <c r="AZ37" s="78"/>
      <c r="BA37" s="78"/>
      <c r="BB37" s="78"/>
      <c r="BC37" s="78"/>
      <c r="BD37" s="76"/>
      <c r="BE37" s="76"/>
      <c r="BF37" s="147">
        <v>22</v>
      </c>
      <c r="BG37" s="160">
        <f t="shared" si="9"/>
        <v>880</v>
      </c>
      <c r="BH37" s="160">
        <f t="shared" si="9"/>
        <v>896</v>
      </c>
      <c r="BI37" s="148" t="str">
        <f ca="1">IF(COUNTA(INDIRECT(ADDRESS(BG37,2)):INDIRECT(ADDRESS(BH37,2)))&gt;0,COUNTA(INDIRECT(ADDRESS(BG37,2)):INDIRECT(ADDRESS(BH37,2))),"")</f>
        <v/>
      </c>
      <c r="BJ37" s="76"/>
    </row>
    <row r="38" spans="2:62" ht="16.149999999999999" customHeight="1">
      <c r="D38" s="19" t="s">
        <v>101</v>
      </c>
      <c r="E38" s="19"/>
      <c r="F38" s="2"/>
      <c r="G38" s="2"/>
      <c r="H38" s="2"/>
      <c r="I38" s="2"/>
      <c r="J38" s="2"/>
      <c r="K38" s="2"/>
      <c r="L38" s="2"/>
      <c r="M38" s="2"/>
      <c r="N38" s="2"/>
      <c r="O38" s="2"/>
      <c r="P38" s="2"/>
      <c r="Q38" s="2"/>
      <c r="R38" s="2"/>
      <c r="S38" s="2"/>
      <c r="T38" s="2"/>
      <c r="U38" s="2"/>
      <c r="V38" s="2"/>
      <c r="W38" s="2"/>
      <c r="X38" s="2"/>
      <c r="AA38" s="293"/>
      <c r="AB38" s="294"/>
      <c r="AC38" s="456"/>
      <c r="AD38" s="457"/>
      <c r="AE38" s="457"/>
      <c r="AF38" s="457"/>
      <c r="AG38" s="457"/>
      <c r="AH38" s="458"/>
      <c r="AI38" s="462"/>
      <c r="AJ38" s="463"/>
      <c r="AK38" s="463"/>
      <c r="AL38" s="463"/>
      <c r="AM38" s="463"/>
      <c r="AN38" s="463"/>
      <c r="AO38" s="464"/>
      <c r="AP38" s="441"/>
      <c r="AQ38" s="442"/>
      <c r="AR38" s="442"/>
      <c r="AS38" s="443"/>
      <c r="AX38" s="78"/>
      <c r="AY38" s="78"/>
      <c r="AZ38" s="78"/>
      <c r="BA38" s="78"/>
      <c r="BB38" s="78"/>
      <c r="BC38" s="78"/>
      <c r="BD38" s="76"/>
      <c r="BE38" s="76"/>
      <c r="BF38" s="147">
        <v>23</v>
      </c>
      <c r="BG38" s="160">
        <f t="shared" si="9"/>
        <v>921</v>
      </c>
      <c r="BH38" s="160">
        <f t="shared" si="9"/>
        <v>937</v>
      </c>
      <c r="BI38" s="148" t="str">
        <f ca="1">IF(COUNTA(INDIRECT(ADDRESS(BG38,2)):INDIRECT(ADDRESS(BH38,2)))&gt;0,COUNTA(INDIRECT(ADDRESS(BG38,2)):INDIRECT(ADDRESS(BH38,2))),"")</f>
        <v/>
      </c>
      <c r="BJ38" s="76"/>
    </row>
    <row r="39" spans="2:62" ht="16.149999999999999" customHeight="1">
      <c r="D39" s="21"/>
      <c r="E39" s="19"/>
      <c r="F39" s="2"/>
      <c r="G39" s="2"/>
      <c r="H39" s="2"/>
      <c r="I39" s="2"/>
      <c r="J39" s="2"/>
      <c r="K39" s="2"/>
      <c r="L39" s="2"/>
      <c r="M39" s="2"/>
      <c r="N39" s="2"/>
      <c r="O39" s="2"/>
      <c r="P39" s="2"/>
      <c r="Q39" s="2"/>
      <c r="R39" s="2"/>
      <c r="S39" s="2"/>
      <c r="T39" s="2"/>
      <c r="U39" s="2"/>
      <c r="V39" s="2"/>
      <c r="W39" s="2"/>
      <c r="X39" s="2"/>
      <c r="AA39" s="295"/>
      <c r="AB39" s="296"/>
      <c r="AC39" s="459"/>
      <c r="AD39" s="460"/>
      <c r="AE39" s="460"/>
      <c r="AF39" s="460"/>
      <c r="AG39" s="460"/>
      <c r="AH39" s="461"/>
      <c r="AI39" s="465"/>
      <c r="AJ39" s="466"/>
      <c r="AK39" s="466"/>
      <c r="AL39" s="466"/>
      <c r="AM39" s="466"/>
      <c r="AN39" s="466"/>
      <c r="AO39" s="467"/>
      <c r="AP39" s="444"/>
      <c r="AQ39" s="445"/>
      <c r="AR39" s="445"/>
      <c r="AS39" s="446"/>
      <c r="AX39" s="78"/>
      <c r="AY39" s="78"/>
      <c r="AZ39" s="78"/>
      <c r="BA39" s="78"/>
      <c r="BB39" s="78"/>
      <c r="BC39" s="78"/>
      <c r="BD39" s="76"/>
      <c r="BE39" s="76"/>
      <c r="BF39" s="147">
        <v>24</v>
      </c>
      <c r="BG39" s="160">
        <f t="shared" si="9"/>
        <v>962</v>
      </c>
      <c r="BH39" s="160">
        <f t="shared" si="9"/>
        <v>978</v>
      </c>
      <c r="BI39" s="148" t="str">
        <f ca="1">IF(COUNTA(INDIRECT(ADDRESS(BG39,2)):INDIRECT(ADDRESS(BH39,2)))&gt;0,COUNTA(INDIRECT(ADDRESS(BG39,2)):INDIRECT(ADDRESS(BH39,2))),"")</f>
        <v/>
      </c>
      <c r="BJ39" s="76"/>
    </row>
    <row r="40" spans="2:62" ht="9" customHeight="1">
      <c r="D40" s="21"/>
      <c r="E40" s="19"/>
      <c r="F40" s="2"/>
      <c r="G40" s="2"/>
      <c r="H40" s="2"/>
      <c r="I40" s="2"/>
      <c r="J40" s="2"/>
      <c r="K40" s="2"/>
      <c r="L40" s="2"/>
      <c r="M40" s="2"/>
      <c r="N40" s="2"/>
      <c r="O40" s="2"/>
      <c r="P40" s="2"/>
      <c r="Q40" s="2"/>
      <c r="R40" s="2"/>
      <c r="S40" s="2"/>
      <c r="T40" s="2"/>
      <c r="U40" s="2"/>
      <c r="V40" s="2"/>
      <c r="W40" s="2"/>
      <c r="X40" s="2"/>
      <c r="Z40" s="25"/>
      <c r="AA40" s="73"/>
      <c r="AB40" s="73"/>
      <c r="AC40" s="108"/>
      <c r="AD40" s="108"/>
      <c r="AE40" s="108"/>
      <c r="AF40" s="108"/>
      <c r="AG40" s="108"/>
      <c r="AH40" s="108"/>
      <c r="AI40" s="108"/>
      <c r="AJ40" s="108"/>
      <c r="AK40" s="108"/>
      <c r="AL40" s="108"/>
      <c r="AM40" s="108"/>
      <c r="AN40" s="108"/>
      <c r="AO40" s="26"/>
      <c r="AP40" s="108"/>
      <c r="AQ40" s="74"/>
      <c r="AR40" s="74"/>
      <c r="AS40" s="74"/>
      <c r="AX40" s="78"/>
      <c r="AY40" s="78"/>
      <c r="AZ40" s="78"/>
      <c r="BA40" s="78"/>
      <c r="BB40" s="78"/>
      <c r="BC40" s="78"/>
      <c r="BD40" s="76"/>
      <c r="BE40" s="76"/>
      <c r="BF40" s="147">
        <v>25</v>
      </c>
      <c r="BG40" s="160">
        <f t="shared" si="9"/>
        <v>1003</v>
      </c>
      <c r="BH40" s="160">
        <f t="shared" si="9"/>
        <v>1019</v>
      </c>
      <c r="BI40" s="148" t="str">
        <f ca="1">IF(COUNTA(INDIRECT(ADDRESS(BG40,2)):INDIRECT(ADDRESS(BH40,2)))&gt;0,COUNTA(INDIRECT(ADDRESS(BG40,2)):INDIRECT(ADDRESS(BH40,2))),"")</f>
        <v/>
      </c>
      <c r="BJ40" s="76"/>
    </row>
    <row r="41" spans="2:62" ht="9" customHeight="1">
      <c r="Z41" s="25"/>
      <c r="AA41" s="25"/>
      <c r="AB41" s="25"/>
      <c r="AC41" s="25"/>
      <c r="AD41" s="25"/>
      <c r="AE41" s="25"/>
      <c r="AF41" s="25"/>
      <c r="AG41" s="25"/>
      <c r="AH41" s="25"/>
      <c r="AI41" s="25"/>
      <c r="AJ41" s="25"/>
      <c r="AK41" s="25"/>
      <c r="AL41" s="25"/>
      <c r="AM41" s="25"/>
      <c r="AN41" s="25"/>
      <c r="AO41" s="25"/>
      <c r="AP41" s="25"/>
      <c r="AQ41" s="75"/>
      <c r="AR41" s="75"/>
      <c r="AS41" s="75"/>
      <c r="AX41" s="78"/>
      <c r="AY41" s="78"/>
      <c r="AZ41" s="78"/>
      <c r="BA41" s="78"/>
      <c r="BB41" s="78"/>
      <c r="BC41" s="78"/>
      <c r="BD41" s="76"/>
      <c r="BE41" s="76"/>
      <c r="BF41" s="147">
        <v>26</v>
      </c>
      <c r="BG41" s="160">
        <f t="shared" si="9"/>
        <v>1044</v>
      </c>
      <c r="BH41" s="160">
        <f t="shared" si="9"/>
        <v>1060</v>
      </c>
      <c r="BI41" s="148" t="str">
        <f ca="1">IF(COUNTA(INDIRECT(ADDRESS(BG41,2)):INDIRECT(ADDRESS(BH41,2)))&gt;0,COUNTA(INDIRECT(ADDRESS(BG41,2)):INDIRECT(ADDRESS(BH41,2))),"")</f>
        <v/>
      </c>
      <c r="BJ41" s="76"/>
    </row>
    <row r="42" spans="2:62" s="25" customFormat="1" ht="7.5" customHeight="1">
      <c r="X42" s="27"/>
      <c r="Y42" s="27"/>
      <c r="Z42" s="32"/>
      <c r="AA42" s="32"/>
      <c r="AB42" s="32"/>
      <c r="AC42" s="32"/>
      <c r="AD42" s="32"/>
      <c r="AE42" s="32"/>
      <c r="AF42" s="32"/>
      <c r="AG42" s="32"/>
      <c r="AH42" s="32"/>
      <c r="AI42" s="32"/>
      <c r="AJ42" s="32"/>
      <c r="AK42" s="32"/>
      <c r="AL42" s="32"/>
      <c r="AM42" s="32"/>
      <c r="AN42" s="32"/>
      <c r="AO42" s="32"/>
      <c r="AP42" s="32"/>
      <c r="AQ42" s="32"/>
      <c r="AR42" s="32"/>
      <c r="AS42" s="32"/>
      <c r="AT42" s="1"/>
      <c r="AU42" s="1"/>
      <c r="AX42" s="78"/>
      <c r="AY42" s="78"/>
      <c r="AZ42" s="78"/>
      <c r="BA42" s="78"/>
      <c r="BB42" s="78"/>
      <c r="BC42" s="78"/>
      <c r="BD42" s="76"/>
      <c r="BE42" s="76"/>
      <c r="BF42" s="147">
        <v>27</v>
      </c>
      <c r="BG42" s="160">
        <f t="shared" si="9"/>
        <v>1085</v>
      </c>
      <c r="BH42" s="160">
        <f t="shared" si="9"/>
        <v>1101</v>
      </c>
      <c r="BI42" s="148" t="str">
        <f ca="1">IF(COUNTA(INDIRECT(ADDRESS(BG42,2)):INDIRECT(ADDRESS(BH42,2)))&gt;0,COUNTA(INDIRECT(ADDRESS(BG42,2)):INDIRECT(ADDRESS(BH42,2))),"")</f>
        <v/>
      </c>
      <c r="BJ42" s="76"/>
    </row>
    <row r="43" spans="2:62" s="25" customFormat="1" ht="10.5" customHeight="1">
      <c r="X43" s="27"/>
      <c r="Y43" s="27"/>
      <c r="Z43" s="32"/>
      <c r="AA43" s="32"/>
      <c r="AB43" s="32"/>
      <c r="AC43" s="32"/>
      <c r="AD43" s="32"/>
      <c r="AE43" s="32"/>
      <c r="AF43" s="32"/>
      <c r="AG43" s="32"/>
      <c r="AH43" s="32"/>
      <c r="AI43" s="32"/>
      <c r="AJ43" s="32"/>
      <c r="AK43" s="32"/>
      <c r="AL43" s="32"/>
      <c r="AM43" s="32"/>
      <c r="AN43" s="32"/>
      <c r="AO43" s="32"/>
      <c r="AP43" s="32"/>
      <c r="AQ43" s="32"/>
      <c r="AR43" s="32"/>
      <c r="AS43" s="32"/>
      <c r="AT43" s="1"/>
      <c r="AU43" s="1"/>
      <c r="AX43" s="78"/>
      <c r="AY43" s="78"/>
      <c r="AZ43" s="78"/>
      <c r="BA43" s="78"/>
      <c r="BB43" s="78"/>
      <c r="BC43" s="78"/>
      <c r="BD43" s="76"/>
      <c r="BE43" s="76"/>
      <c r="BF43" s="147">
        <v>28</v>
      </c>
      <c r="BG43" s="160">
        <f t="shared" si="9"/>
        <v>1126</v>
      </c>
      <c r="BH43" s="160">
        <f t="shared" si="9"/>
        <v>1142</v>
      </c>
      <c r="BI43" s="148" t="str">
        <f ca="1">IF(COUNTA(INDIRECT(ADDRESS(BG43,2)):INDIRECT(ADDRESS(BH43,2)))&gt;0,COUNTA(INDIRECT(ADDRESS(BG43,2)):INDIRECT(ADDRESS(BH43,2))),"")</f>
        <v/>
      </c>
      <c r="BJ43" s="76"/>
    </row>
    <row r="44" spans="2:62" s="25" customFormat="1" ht="5.25" customHeight="1">
      <c r="X44" s="27"/>
      <c r="Y44" s="27"/>
      <c r="Z44" s="32"/>
      <c r="AA44" s="32"/>
      <c r="AB44" s="32"/>
      <c r="AC44" s="32"/>
      <c r="AD44" s="32"/>
      <c r="AE44" s="32"/>
      <c r="AF44" s="32"/>
      <c r="AG44" s="32"/>
      <c r="AH44" s="32"/>
      <c r="AI44" s="32"/>
      <c r="AJ44" s="32"/>
      <c r="AK44" s="32"/>
      <c r="AL44" s="32"/>
      <c r="AM44" s="32"/>
      <c r="AN44" s="32"/>
      <c r="AO44" s="32"/>
      <c r="AP44" s="32"/>
      <c r="AQ44" s="32"/>
      <c r="AR44" s="32"/>
      <c r="AS44" s="32"/>
      <c r="AT44" s="1"/>
      <c r="AU44" s="1"/>
      <c r="AX44" s="78"/>
      <c r="AY44" s="78"/>
      <c r="AZ44" s="78"/>
      <c r="BA44" s="78"/>
      <c r="BB44" s="78"/>
      <c r="BC44" s="78"/>
      <c r="BD44" s="76"/>
      <c r="BE44" s="76"/>
      <c r="BF44" s="147">
        <v>29</v>
      </c>
      <c r="BG44" s="160">
        <f t="shared" si="9"/>
        <v>1167</v>
      </c>
      <c r="BH44" s="160">
        <f t="shared" si="9"/>
        <v>1183</v>
      </c>
      <c r="BI44" s="148" t="str">
        <f ca="1">IF(COUNTA(INDIRECT(ADDRESS(BG44,2)):INDIRECT(ADDRESS(BH44,2)))&gt;0,COUNTA(INDIRECT(ADDRESS(BG44,2)):INDIRECT(ADDRESS(BH44,2))),"")</f>
        <v/>
      </c>
      <c r="BJ44" s="76"/>
    </row>
    <row r="45" spans="2:62" s="25" customFormat="1" ht="5.25" customHeight="1" thickBot="1">
      <c r="X45" s="27"/>
      <c r="Y45" s="27"/>
      <c r="Z45" s="32"/>
      <c r="AA45" s="32"/>
      <c r="AB45" s="32"/>
      <c r="AC45" s="32"/>
      <c r="AD45" s="32"/>
      <c r="AE45" s="32"/>
      <c r="AF45" s="32"/>
      <c r="AG45" s="32"/>
      <c r="AH45" s="32"/>
      <c r="AI45" s="32"/>
      <c r="AJ45" s="32"/>
      <c r="AK45" s="32"/>
      <c r="AL45" s="32"/>
      <c r="AM45" s="32"/>
      <c r="AN45" s="32"/>
      <c r="AO45" s="32"/>
      <c r="AP45" s="32"/>
      <c r="AQ45" s="32"/>
      <c r="AR45" s="32"/>
      <c r="AS45" s="32"/>
      <c r="AT45" s="1"/>
      <c r="AU45" s="1"/>
      <c r="AX45" s="78"/>
      <c r="AY45" s="78"/>
      <c r="AZ45" s="78"/>
      <c r="BA45" s="78"/>
      <c r="BB45" s="78"/>
      <c r="BC45" s="78"/>
      <c r="BD45" s="76"/>
      <c r="BE45" s="76"/>
      <c r="BF45" s="180">
        <v>30</v>
      </c>
      <c r="BG45" s="181">
        <f t="shared" si="9"/>
        <v>1208</v>
      </c>
      <c r="BH45" s="181">
        <f t="shared" si="9"/>
        <v>1224</v>
      </c>
      <c r="BI45" s="182" t="str">
        <f ca="1">IF(COUNTA(INDIRECT(ADDRESS(BG45,2)):INDIRECT(ADDRESS(BH45,2)))&gt;0,COUNTA(INDIRECT(ADDRESS(BG45,2)):INDIRECT(ADDRESS(BH45,2))),"")</f>
        <v/>
      </c>
      <c r="BJ45" s="76"/>
    </row>
    <row r="46" spans="2:62" s="25" customFormat="1" ht="5.25" customHeight="1">
      <c r="X46" s="27"/>
      <c r="Y46" s="27"/>
      <c r="Z46" s="32"/>
      <c r="AA46" s="32"/>
      <c r="AB46" s="32"/>
      <c r="AC46" s="32"/>
      <c r="AD46" s="32"/>
      <c r="AE46" s="32"/>
      <c r="AF46" s="32"/>
      <c r="AG46" s="32"/>
      <c r="AH46" s="32"/>
      <c r="AI46" s="32"/>
      <c r="AJ46" s="32"/>
      <c r="AK46" s="32"/>
      <c r="AL46" s="32"/>
      <c r="AM46" s="32"/>
      <c r="AN46" s="32"/>
      <c r="AO46" s="32"/>
      <c r="AP46" s="32"/>
      <c r="AQ46" s="32"/>
      <c r="AR46" s="32"/>
      <c r="AS46" s="32"/>
      <c r="AT46" s="1"/>
      <c r="AU46" s="1"/>
      <c r="AX46" s="78"/>
      <c r="AY46" s="78"/>
      <c r="AZ46" s="78"/>
      <c r="BA46" s="78"/>
      <c r="BB46" s="78"/>
      <c r="BC46" s="78"/>
      <c r="BD46" s="76"/>
      <c r="BE46" s="76"/>
      <c r="BJ46" s="76"/>
    </row>
    <row r="47" spans="2:62" s="25" customFormat="1" ht="5.25" customHeight="1">
      <c r="X47" s="27"/>
      <c r="Y47" s="27"/>
      <c r="Z47" s="32"/>
      <c r="AA47" s="32"/>
      <c r="AB47" s="32"/>
      <c r="AC47" s="32"/>
      <c r="AD47" s="32"/>
      <c r="AE47" s="32"/>
      <c r="AF47" s="32"/>
      <c r="AG47" s="32"/>
      <c r="AH47" s="32"/>
      <c r="AI47" s="32"/>
      <c r="AJ47" s="32"/>
      <c r="AK47" s="32"/>
      <c r="AL47" s="32"/>
      <c r="AM47" s="32"/>
      <c r="AN47" s="32"/>
      <c r="AO47" s="32"/>
      <c r="AP47" s="32"/>
      <c r="AQ47" s="32"/>
      <c r="AR47" s="32"/>
      <c r="AS47" s="32"/>
      <c r="AT47" s="1"/>
      <c r="AU47" s="1"/>
      <c r="AX47" s="78"/>
      <c r="AY47" s="78"/>
      <c r="AZ47" s="78"/>
      <c r="BA47" s="78"/>
      <c r="BB47" s="78"/>
      <c r="BC47" s="78"/>
      <c r="BD47" s="76"/>
      <c r="BE47" s="76"/>
    </row>
    <row r="48" spans="2:62" s="25" customFormat="1" ht="17.25" customHeight="1">
      <c r="B48" s="33" t="s">
        <v>35</v>
      </c>
      <c r="L48" s="32"/>
      <c r="M48" s="32"/>
      <c r="N48" s="32"/>
      <c r="O48" s="32"/>
      <c r="P48" s="32"/>
      <c r="Q48" s="32"/>
      <c r="R48" s="32"/>
      <c r="S48" s="34"/>
      <c r="T48" s="34"/>
      <c r="U48" s="34"/>
      <c r="V48" s="34"/>
      <c r="W48" s="34"/>
      <c r="X48" s="32"/>
      <c r="Y48" s="32"/>
      <c r="Z48" s="32"/>
      <c r="AA48" s="32"/>
      <c r="AB48" s="32"/>
      <c r="AC48" s="32"/>
      <c r="AL48" s="35"/>
      <c r="AM48" s="1"/>
      <c r="AN48" s="1"/>
      <c r="AO48" s="1"/>
      <c r="AP48" s="1"/>
      <c r="AX48" s="78"/>
      <c r="AY48" s="78"/>
      <c r="AZ48" s="78"/>
      <c r="BA48" s="78"/>
      <c r="BB48" s="78"/>
      <c r="BC48" s="78"/>
      <c r="BD48" s="76"/>
      <c r="BE48" s="76"/>
    </row>
    <row r="49" spans="2:74" s="25" customFormat="1" ht="12.75" customHeight="1">
      <c r="L49" s="32"/>
      <c r="M49" s="36"/>
      <c r="N49" s="36"/>
      <c r="O49" s="36"/>
      <c r="P49" s="36"/>
      <c r="Q49" s="36"/>
      <c r="R49" s="36"/>
      <c r="S49" s="36"/>
      <c r="T49" s="37"/>
      <c r="U49" s="37"/>
      <c r="V49" s="37"/>
      <c r="W49" s="37"/>
      <c r="X49" s="37"/>
      <c r="Y49" s="37"/>
      <c r="Z49" s="37"/>
      <c r="AA49" s="36"/>
      <c r="AB49" s="36"/>
      <c r="AC49" s="36"/>
      <c r="AL49" s="35"/>
      <c r="AM49" s="264" t="s">
        <v>102</v>
      </c>
      <c r="AN49" s="265"/>
      <c r="AO49" s="265"/>
      <c r="AP49" s="266"/>
      <c r="AX49" s="78"/>
      <c r="AY49" s="78"/>
      <c r="BA49" s="78"/>
      <c r="BB49" s="78"/>
      <c r="BC49" s="78"/>
      <c r="BD49" s="76"/>
      <c r="BE49" s="76"/>
    </row>
    <row r="50" spans="2:74" s="25" customFormat="1" ht="12.75" customHeight="1">
      <c r="L50" s="32"/>
      <c r="M50" s="36"/>
      <c r="N50" s="36"/>
      <c r="O50" s="36"/>
      <c r="P50" s="36"/>
      <c r="Q50" s="36"/>
      <c r="R50" s="36"/>
      <c r="S50" s="36"/>
      <c r="T50" s="37"/>
      <c r="U50" s="37"/>
      <c r="V50" s="37"/>
      <c r="W50" s="37"/>
      <c r="X50" s="37"/>
      <c r="Y50" s="37"/>
      <c r="Z50" s="37"/>
      <c r="AA50" s="36"/>
      <c r="AB50" s="36"/>
      <c r="AC50" s="36"/>
      <c r="AL50" s="35"/>
      <c r="AM50" s="267"/>
      <c r="AN50" s="268"/>
      <c r="AO50" s="268"/>
      <c r="AP50" s="269"/>
      <c r="AX50" s="78"/>
      <c r="AY50" s="78"/>
      <c r="AZ50" s="78"/>
      <c r="BA50" s="78"/>
      <c r="BB50" s="78"/>
      <c r="BC50" s="78"/>
      <c r="BD50" s="76"/>
      <c r="BE50" s="76"/>
    </row>
    <row r="51" spans="2:74" s="25" customFormat="1" ht="12.75" customHeight="1">
      <c r="L51" s="32"/>
      <c r="M51" s="36"/>
      <c r="N51" s="36"/>
      <c r="O51" s="36"/>
      <c r="P51" s="36"/>
      <c r="Q51" s="36"/>
      <c r="R51" s="36"/>
      <c r="S51" s="36"/>
      <c r="T51" s="36"/>
      <c r="U51" s="36"/>
      <c r="V51" s="36"/>
      <c r="W51" s="36"/>
      <c r="X51" s="36"/>
      <c r="Y51" s="36"/>
      <c r="Z51" s="36"/>
      <c r="AA51" s="36"/>
      <c r="AB51" s="36"/>
      <c r="AC51" s="36"/>
      <c r="AL51" s="35"/>
      <c r="AM51" s="112"/>
      <c r="AN51" s="112"/>
      <c r="AO51" s="3"/>
      <c r="AP51" s="3"/>
      <c r="AX51" s="78"/>
      <c r="AY51" s="78"/>
      <c r="AZ51" s="78"/>
      <c r="BA51" s="78"/>
      <c r="BB51" s="78"/>
      <c r="BC51" s="78"/>
      <c r="BD51" s="76"/>
      <c r="BE51" s="76"/>
    </row>
    <row r="52" spans="2:74" s="25" customFormat="1" ht="6" customHeight="1">
      <c r="L52" s="32"/>
      <c r="M52" s="36"/>
      <c r="N52" s="36"/>
      <c r="O52" s="36"/>
      <c r="P52" s="36"/>
      <c r="Q52" s="36"/>
      <c r="R52" s="36"/>
      <c r="S52" s="36"/>
      <c r="T52" s="36"/>
      <c r="U52" s="36"/>
      <c r="V52" s="36"/>
      <c r="W52" s="36"/>
      <c r="X52" s="36"/>
      <c r="Y52" s="36"/>
      <c r="Z52" s="36"/>
      <c r="AA52" s="36"/>
      <c r="AB52" s="36"/>
      <c r="AC52" s="36"/>
      <c r="AL52" s="35"/>
      <c r="AM52" s="35"/>
      <c r="AX52" s="78"/>
      <c r="AY52" s="78"/>
      <c r="AZ52" s="78"/>
      <c r="BA52" s="78"/>
      <c r="BB52" s="78"/>
      <c r="BC52" s="78"/>
      <c r="BD52" s="76"/>
      <c r="BE52" s="76"/>
    </row>
    <row r="53" spans="2:74" s="25" customFormat="1" ht="12.75" customHeight="1">
      <c r="B53" s="493" t="s">
        <v>2</v>
      </c>
      <c r="C53" s="494"/>
      <c r="D53" s="494"/>
      <c r="E53" s="494"/>
      <c r="F53" s="494"/>
      <c r="G53" s="494"/>
      <c r="H53" s="494"/>
      <c r="I53" s="494"/>
      <c r="J53" s="468" t="s">
        <v>10</v>
      </c>
      <c r="K53" s="468"/>
      <c r="L53" s="183" t="s">
        <v>3</v>
      </c>
      <c r="M53" s="468" t="s">
        <v>11</v>
      </c>
      <c r="N53" s="468"/>
      <c r="O53" s="475" t="s">
        <v>12</v>
      </c>
      <c r="P53" s="468"/>
      <c r="Q53" s="468"/>
      <c r="R53" s="468"/>
      <c r="S53" s="468"/>
      <c r="T53" s="468"/>
      <c r="U53" s="468" t="s">
        <v>13</v>
      </c>
      <c r="V53" s="468"/>
      <c r="W53" s="468"/>
      <c r="X53" s="32"/>
      <c r="Y53" s="32"/>
      <c r="Z53" s="32"/>
      <c r="AA53" s="32"/>
      <c r="AB53" s="32"/>
      <c r="AC53" s="32"/>
      <c r="AD53" s="26"/>
      <c r="AE53" s="26"/>
      <c r="AF53" s="26"/>
      <c r="AG53" s="26"/>
      <c r="AH53" s="26"/>
      <c r="AI53" s="26"/>
      <c r="AJ53" s="26"/>
      <c r="AK53" s="32"/>
      <c r="AL53" s="469"/>
      <c r="AM53" s="258"/>
      <c r="AN53" s="255" t="s">
        <v>4</v>
      </c>
      <c r="AO53" s="255"/>
      <c r="AP53" s="258"/>
      <c r="AQ53" s="258"/>
      <c r="AR53" s="255" t="s">
        <v>5</v>
      </c>
      <c r="AS53" s="261"/>
      <c r="AT53" s="32"/>
      <c r="AU53" s="32"/>
      <c r="AX53" s="78"/>
      <c r="AY53" s="78"/>
      <c r="AZ53" s="78"/>
      <c r="BA53" s="78"/>
      <c r="BB53" s="78"/>
      <c r="BC53" s="78"/>
      <c r="BD53" s="76"/>
      <c r="BE53" s="76"/>
    </row>
    <row r="54" spans="2:74" s="25" customFormat="1" ht="13.9" customHeight="1">
      <c r="B54" s="494"/>
      <c r="C54" s="494"/>
      <c r="D54" s="494"/>
      <c r="E54" s="494"/>
      <c r="F54" s="494"/>
      <c r="G54" s="494"/>
      <c r="H54" s="494"/>
      <c r="I54" s="494"/>
      <c r="J54" s="383"/>
      <c r="K54" s="447"/>
      <c r="L54" s="472"/>
      <c r="M54" s="450"/>
      <c r="N54" s="447"/>
      <c r="O54" s="450"/>
      <c r="P54" s="453"/>
      <c r="Q54" s="453"/>
      <c r="R54" s="453"/>
      <c r="S54" s="453"/>
      <c r="T54" s="447"/>
      <c r="U54" s="450"/>
      <c r="V54" s="453"/>
      <c r="W54" s="447"/>
      <c r="X54" s="32"/>
      <c r="Y54" s="32"/>
      <c r="Z54" s="32"/>
      <c r="AA54" s="32"/>
      <c r="AB54" s="32"/>
      <c r="AC54" s="32"/>
      <c r="AD54" s="26"/>
      <c r="AE54" s="26"/>
      <c r="AF54" s="26"/>
      <c r="AG54" s="26"/>
      <c r="AH54" s="26"/>
      <c r="AI54" s="26"/>
      <c r="AJ54" s="26"/>
      <c r="AK54" s="32"/>
      <c r="AL54" s="319"/>
      <c r="AM54" s="259"/>
      <c r="AN54" s="256"/>
      <c r="AO54" s="256"/>
      <c r="AP54" s="259"/>
      <c r="AQ54" s="259"/>
      <c r="AR54" s="256"/>
      <c r="AS54" s="262"/>
      <c r="AT54" s="32"/>
      <c r="AU54" s="32"/>
      <c r="AX54" s="78"/>
      <c r="AY54" s="78"/>
      <c r="AZ54" s="78"/>
      <c r="BA54" s="78"/>
      <c r="BB54" s="78"/>
      <c r="BC54" s="78"/>
      <c r="BD54" s="76"/>
      <c r="BE54" s="76"/>
    </row>
    <row r="55" spans="2:74" s="25" customFormat="1" ht="9" customHeight="1">
      <c r="B55" s="494"/>
      <c r="C55" s="494"/>
      <c r="D55" s="494"/>
      <c r="E55" s="494"/>
      <c r="F55" s="494"/>
      <c r="G55" s="494"/>
      <c r="H55" s="494"/>
      <c r="I55" s="494"/>
      <c r="J55" s="384"/>
      <c r="K55" s="448"/>
      <c r="L55" s="473"/>
      <c r="M55" s="451"/>
      <c r="N55" s="448"/>
      <c r="O55" s="451"/>
      <c r="P55" s="454"/>
      <c r="Q55" s="454"/>
      <c r="R55" s="454"/>
      <c r="S55" s="454"/>
      <c r="T55" s="448"/>
      <c r="U55" s="451"/>
      <c r="V55" s="454"/>
      <c r="W55" s="448"/>
      <c r="X55" s="32"/>
      <c r="Y55" s="32"/>
      <c r="Z55" s="32"/>
      <c r="AA55" s="32"/>
      <c r="AB55" s="32"/>
      <c r="AC55" s="32"/>
      <c r="AD55" s="26"/>
      <c r="AE55" s="26"/>
      <c r="AF55" s="26"/>
      <c r="AG55" s="26"/>
      <c r="AH55" s="26"/>
      <c r="AI55" s="26"/>
      <c r="AJ55" s="26"/>
      <c r="AK55" s="32"/>
      <c r="AL55" s="320"/>
      <c r="AM55" s="260"/>
      <c r="AN55" s="257"/>
      <c r="AO55" s="257"/>
      <c r="AP55" s="260"/>
      <c r="AQ55" s="260"/>
      <c r="AR55" s="257"/>
      <c r="AS55" s="263"/>
      <c r="AT55" s="32"/>
      <c r="AU55" s="32"/>
      <c r="AX55" s="78"/>
      <c r="AY55" s="78"/>
      <c r="AZ55" s="78"/>
      <c r="BA55" s="78"/>
      <c r="BB55" s="78"/>
      <c r="BC55" s="78"/>
      <c r="BD55" s="76"/>
      <c r="BE55" s="76"/>
    </row>
    <row r="56" spans="2:74" s="25" customFormat="1" ht="6" customHeight="1">
      <c r="B56" s="495"/>
      <c r="C56" s="495"/>
      <c r="D56" s="495"/>
      <c r="E56" s="495"/>
      <c r="F56" s="495"/>
      <c r="G56" s="495"/>
      <c r="H56" s="495"/>
      <c r="I56" s="495"/>
      <c r="J56" s="384"/>
      <c r="K56" s="449"/>
      <c r="L56" s="474"/>
      <c r="M56" s="452"/>
      <c r="N56" s="449"/>
      <c r="O56" s="452"/>
      <c r="P56" s="455"/>
      <c r="Q56" s="455"/>
      <c r="R56" s="455"/>
      <c r="S56" s="455"/>
      <c r="T56" s="449"/>
      <c r="U56" s="452"/>
      <c r="V56" s="455"/>
      <c r="W56" s="449"/>
      <c r="X56" s="32"/>
      <c r="Y56" s="32"/>
      <c r="Z56" s="32"/>
      <c r="AA56" s="32"/>
      <c r="AB56" s="32"/>
      <c r="AC56" s="32"/>
      <c r="AD56" s="32"/>
      <c r="AE56" s="32"/>
      <c r="AF56" s="32"/>
      <c r="AG56" s="32"/>
      <c r="AH56" s="32"/>
      <c r="AI56" s="32"/>
      <c r="AJ56" s="32"/>
      <c r="AK56" s="32"/>
      <c r="AN56" s="1"/>
      <c r="AO56" s="1"/>
      <c r="AP56" s="1"/>
      <c r="AQ56" s="1"/>
      <c r="AR56" s="1"/>
      <c r="AS56" s="1"/>
      <c r="AT56" s="32"/>
      <c r="AU56" s="32"/>
      <c r="AX56" s="78"/>
      <c r="AY56" s="78"/>
      <c r="AZ56" s="78"/>
      <c r="BA56" s="78"/>
      <c r="BB56" s="78"/>
      <c r="BC56" s="78"/>
      <c r="BD56" s="76"/>
      <c r="BE56" s="76"/>
    </row>
    <row r="57" spans="2:74" s="25" customFormat="1" ht="15" customHeight="1">
      <c r="B57" s="476" t="s">
        <v>36</v>
      </c>
      <c r="C57" s="477"/>
      <c r="D57" s="477"/>
      <c r="E57" s="477"/>
      <c r="F57" s="477"/>
      <c r="G57" s="477"/>
      <c r="H57" s="477"/>
      <c r="I57" s="478"/>
      <c r="J57" s="476" t="s">
        <v>6</v>
      </c>
      <c r="K57" s="477"/>
      <c r="L57" s="477"/>
      <c r="M57" s="477"/>
      <c r="N57" s="485"/>
      <c r="O57" s="488" t="s">
        <v>37</v>
      </c>
      <c r="P57" s="477"/>
      <c r="Q57" s="477"/>
      <c r="R57" s="477"/>
      <c r="S57" s="477"/>
      <c r="T57" s="477"/>
      <c r="U57" s="478"/>
      <c r="V57" s="184" t="s">
        <v>92</v>
      </c>
      <c r="W57" s="185"/>
      <c r="X57" s="185"/>
      <c r="Y57" s="491" t="s">
        <v>103</v>
      </c>
      <c r="Z57" s="491"/>
      <c r="AA57" s="491"/>
      <c r="AB57" s="491"/>
      <c r="AC57" s="491"/>
      <c r="AD57" s="491"/>
      <c r="AE57" s="491"/>
      <c r="AF57" s="491"/>
      <c r="AG57" s="491"/>
      <c r="AH57" s="491"/>
      <c r="AI57" s="185"/>
      <c r="AJ57" s="185"/>
      <c r="AK57" s="186"/>
      <c r="AL57" s="492" t="s">
        <v>46</v>
      </c>
      <c r="AM57" s="492"/>
      <c r="AN57" s="379" t="s">
        <v>94</v>
      </c>
      <c r="AO57" s="379"/>
      <c r="AP57" s="379"/>
      <c r="AQ57" s="379"/>
      <c r="AR57" s="379"/>
      <c r="AS57" s="380"/>
      <c r="AT57" s="32"/>
      <c r="AU57" s="32"/>
      <c r="AX57" s="78"/>
      <c r="AY57" s="78"/>
      <c r="AZ57" s="78"/>
      <c r="BA57" s="78"/>
      <c r="BB57" s="78"/>
      <c r="BC57" s="78"/>
      <c r="BD57" s="76"/>
      <c r="BE57" s="76"/>
    </row>
    <row r="58" spans="2:74" s="25" customFormat="1" ht="13.9" customHeight="1">
      <c r="B58" s="479"/>
      <c r="C58" s="480"/>
      <c r="D58" s="480"/>
      <c r="E58" s="480"/>
      <c r="F58" s="480"/>
      <c r="G58" s="480"/>
      <c r="H58" s="480"/>
      <c r="I58" s="481"/>
      <c r="J58" s="479"/>
      <c r="K58" s="480"/>
      <c r="L58" s="480"/>
      <c r="M58" s="480"/>
      <c r="N58" s="486"/>
      <c r="O58" s="489"/>
      <c r="P58" s="480"/>
      <c r="Q58" s="480"/>
      <c r="R58" s="480"/>
      <c r="S58" s="480"/>
      <c r="T58" s="480"/>
      <c r="U58" s="481"/>
      <c r="V58" s="325" t="s">
        <v>7</v>
      </c>
      <c r="W58" s="326"/>
      <c r="X58" s="326"/>
      <c r="Y58" s="327"/>
      <c r="Z58" s="331" t="s">
        <v>16</v>
      </c>
      <c r="AA58" s="332"/>
      <c r="AB58" s="332"/>
      <c r="AC58" s="333"/>
      <c r="AD58" s="337" t="s">
        <v>17</v>
      </c>
      <c r="AE58" s="338"/>
      <c r="AF58" s="338"/>
      <c r="AG58" s="339"/>
      <c r="AH58" s="343" t="s">
        <v>40</v>
      </c>
      <c r="AI58" s="344"/>
      <c r="AJ58" s="344"/>
      <c r="AK58" s="345"/>
      <c r="AL58" s="470" t="s">
        <v>47</v>
      </c>
      <c r="AM58" s="470"/>
      <c r="AN58" s="353" t="s">
        <v>19</v>
      </c>
      <c r="AO58" s="354"/>
      <c r="AP58" s="354"/>
      <c r="AQ58" s="354"/>
      <c r="AR58" s="355"/>
      <c r="AS58" s="356"/>
      <c r="AT58" s="32"/>
      <c r="AU58" s="32"/>
      <c r="AX58" s="78"/>
      <c r="AY58" s="145" t="s">
        <v>65</v>
      </c>
      <c r="AZ58" s="145" t="s">
        <v>65</v>
      </c>
      <c r="BA58" s="145" t="s">
        <v>63</v>
      </c>
      <c r="BB58" s="357" t="s">
        <v>64</v>
      </c>
      <c r="BC58" s="358"/>
      <c r="BD58" s="76"/>
      <c r="BE58" s="76"/>
    </row>
    <row r="59" spans="2:74" s="25" customFormat="1" ht="13.9" customHeight="1">
      <c r="B59" s="482"/>
      <c r="C59" s="483"/>
      <c r="D59" s="483"/>
      <c r="E59" s="483"/>
      <c r="F59" s="483"/>
      <c r="G59" s="483"/>
      <c r="H59" s="483"/>
      <c r="I59" s="484"/>
      <c r="J59" s="482"/>
      <c r="K59" s="483"/>
      <c r="L59" s="483"/>
      <c r="M59" s="483"/>
      <c r="N59" s="487"/>
      <c r="O59" s="490"/>
      <c r="P59" s="483"/>
      <c r="Q59" s="483"/>
      <c r="R59" s="483"/>
      <c r="S59" s="483"/>
      <c r="T59" s="483"/>
      <c r="U59" s="484"/>
      <c r="V59" s="328"/>
      <c r="W59" s="329"/>
      <c r="X59" s="329"/>
      <c r="Y59" s="330"/>
      <c r="Z59" s="334"/>
      <c r="AA59" s="335"/>
      <c r="AB59" s="335"/>
      <c r="AC59" s="336"/>
      <c r="AD59" s="340"/>
      <c r="AE59" s="341"/>
      <c r="AF59" s="341"/>
      <c r="AG59" s="342"/>
      <c r="AH59" s="346"/>
      <c r="AI59" s="347"/>
      <c r="AJ59" s="347"/>
      <c r="AK59" s="348"/>
      <c r="AL59" s="471"/>
      <c r="AM59" s="471"/>
      <c r="AN59" s="359"/>
      <c r="AO59" s="359"/>
      <c r="AP59" s="359"/>
      <c r="AQ59" s="359"/>
      <c r="AR59" s="359"/>
      <c r="AS59" s="360"/>
      <c r="AT59" s="32"/>
      <c r="AU59" s="32"/>
      <c r="AX59" s="78"/>
      <c r="AY59" s="87"/>
      <c r="AZ59" s="88" t="s">
        <v>60</v>
      </c>
      <c r="BA59" s="88" t="s">
        <v>62</v>
      </c>
      <c r="BB59" s="146" t="s">
        <v>61</v>
      </c>
      <c r="BC59" s="88" t="s">
        <v>60</v>
      </c>
      <c r="BD59" s="76"/>
      <c r="BE59" s="76"/>
      <c r="BL59" s="76" t="s">
        <v>66</v>
      </c>
      <c r="BM59" s="76" t="s">
        <v>41</v>
      </c>
    </row>
    <row r="60" spans="2:74" s="25" customFormat="1" ht="18" customHeight="1">
      <c r="B60" s="387"/>
      <c r="C60" s="388"/>
      <c r="D60" s="388"/>
      <c r="E60" s="388"/>
      <c r="F60" s="388"/>
      <c r="G60" s="388"/>
      <c r="H60" s="388"/>
      <c r="I60" s="389"/>
      <c r="J60" s="387"/>
      <c r="K60" s="388"/>
      <c r="L60" s="388"/>
      <c r="M60" s="388"/>
      <c r="N60" s="393"/>
      <c r="O60" s="206"/>
      <c r="P60" s="197" t="s">
        <v>31</v>
      </c>
      <c r="Q60" s="204"/>
      <c r="R60" s="197" t="s">
        <v>1</v>
      </c>
      <c r="S60" s="202"/>
      <c r="T60" s="395" t="s">
        <v>108</v>
      </c>
      <c r="U60" s="395"/>
      <c r="V60" s="396"/>
      <c r="W60" s="397"/>
      <c r="X60" s="397"/>
      <c r="Y60" s="187" t="s">
        <v>8</v>
      </c>
      <c r="Z60" s="242"/>
      <c r="AA60" s="243"/>
      <c r="AB60" s="243"/>
      <c r="AC60" s="187" t="s">
        <v>8</v>
      </c>
      <c r="AD60" s="242"/>
      <c r="AE60" s="243"/>
      <c r="AF60" s="243"/>
      <c r="AG60" s="232" t="s">
        <v>8</v>
      </c>
      <c r="AH60" s="400" t="s">
        <v>122</v>
      </c>
      <c r="AI60" s="401"/>
      <c r="AJ60" s="401"/>
      <c r="AK60" s="402"/>
      <c r="AL60" s="123"/>
      <c r="AM60" s="126"/>
      <c r="AN60" s="270"/>
      <c r="AO60" s="271"/>
      <c r="AP60" s="271"/>
      <c r="AQ60" s="271"/>
      <c r="AR60" s="271"/>
      <c r="AS60" s="232" t="s">
        <v>8</v>
      </c>
      <c r="AT60" s="32"/>
      <c r="AU60" s="32"/>
      <c r="AV60" s="30" t="str">
        <f>IF(OR(O60="",Q60=""),"", IF(O60&lt;20,DATE(O60+118,Q60,IF(S60="",1,S60)),DATE(O60+88,Q60,IF(S60="",1,S60))))</f>
        <v/>
      </c>
      <c r="AW60" s="31" t="e">
        <f>IF(AV60&lt;=#REF!,"昔",IF(AV60&lt;=#REF!,"上",IF(AV60&lt;=#REF!,"中","下")))</f>
        <v>#REF!</v>
      </c>
      <c r="AX60" s="78" t="e">
        <f>IF(AV60&lt;=#REF!,5,IF(AV60&lt;=#REF!,7,IF(AV60&lt;=#REF!,9,11)))</f>
        <v>#REF!</v>
      </c>
      <c r="AY60" s="155"/>
      <c r="AZ60" s="156"/>
      <c r="BA60" s="157">
        <f>AN60</f>
        <v>0</v>
      </c>
      <c r="BB60" s="156"/>
      <c r="BC60" s="156"/>
      <c r="BD60" s="76"/>
      <c r="BE60" s="76"/>
      <c r="BL60" s="1"/>
      <c r="BM60" s="1"/>
      <c r="BO60" s="1" t="e">
        <f>IF(O60&lt;=VALUE(概算年度),O60+2018,O60+1988)</f>
        <v>#REF!</v>
      </c>
      <c r="BP60" s="1" t="e">
        <f>IF(BO60=2019,1)</f>
        <v>#REF!</v>
      </c>
      <c r="BQ60" s="4" t="e">
        <f>IF(BO60&lt;=2018,1)</f>
        <v>#REF!</v>
      </c>
      <c r="BR60" s="4" t="e">
        <f>IF(BO60&gt;=2020,1)</f>
        <v>#REF!</v>
      </c>
      <c r="BS60" s="4" t="e">
        <f>IF(AND(O60=31,Q60=1,O61=31),1,IF(AND(O60=31,Q60=2,O61=31),2,IF(AND(O60=31,Q60=3,O61=31),3,IF(AND(O60=31,Q60=4,O61=31),4,IF(AND(O60&gt;VALUE(概算年度),O60&lt;31,O61=31),5)))))</f>
        <v>#REF!</v>
      </c>
      <c r="BT60" s="4" t="b">
        <f>IF(OR(O60=31,O60=1),IF(AND(O61=1,OR(Q60=1,Q60=2,Q60=3,Q60=4,Q60=5)),1,IF(AND(O61=1,Q60=6),6,IF(AND(O61=1,Q60=7),7,IF(AND(O61=1,Q60=8),8,IF(AND(O61=1,Q60=9),9,IF(AND(O61=1,Q60=10),10,IF(AND(O61=1,Q60=11),11,IF(AND(O61=1,Q60=12),12)))))))),IF(O61=1,13))</f>
        <v>0</v>
      </c>
      <c r="BU60" s="4" t="e">
        <f>IF(AND(VALUE(概算年度)=事業主控!O60,VALUE(概算年度)=事業主控!O61),IF(事業主控!Q60=1,1,IF(事業主控!Q60=2,2,IF(事業主控!Q60=3,3))))</f>
        <v>#REF!</v>
      </c>
      <c r="BV60" s="4"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s="25" customFormat="1" ht="18" customHeight="1">
      <c r="B61" s="390"/>
      <c r="C61" s="391"/>
      <c r="D61" s="391"/>
      <c r="E61" s="391"/>
      <c r="F61" s="391"/>
      <c r="G61" s="391"/>
      <c r="H61" s="391"/>
      <c r="I61" s="392"/>
      <c r="J61" s="390"/>
      <c r="K61" s="391"/>
      <c r="L61" s="391"/>
      <c r="M61" s="391"/>
      <c r="N61" s="394"/>
      <c r="O61" s="207"/>
      <c r="P61" s="198" t="s">
        <v>0</v>
      </c>
      <c r="Q61" s="205"/>
      <c r="R61" s="198" t="s">
        <v>1</v>
      </c>
      <c r="S61" s="203"/>
      <c r="T61" s="399" t="s">
        <v>21</v>
      </c>
      <c r="U61" s="399"/>
      <c r="V61" s="410"/>
      <c r="W61" s="411"/>
      <c r="X61" s="411"/>
      <c r="Y61" s="412"/>
      <c r="Z61" s="403"/>
      <c r="AA61" s="404"/>
      <c r="AB61" s="404"/>
      <c r="AC61" s="404"/>
      <c r="AD61" s="403"/>
      <c r="AE61" s="404"/>
      <c r="AF61" s="404"/>
      <c r="AG61" s="405"/>
      <c r="AH61" s="282">
        <f>V61+Z61-AD61</f>
        <v>0</v>
      </c>
      <c r="AI61" s="282"/>
      <c r="AJ61" s="282"/>
      <c r="AK61" s="283"/>
      <c r="AL61" s="278"/>
      <c r="AM61" s="279"/>
      <c r="AN61" s="280"/>
      <c r="AO61" s="281"/>
      <c r="AP61" s="281"/>
      <c r="AQ61" s="281"/>
      <c r="AR61" s="281"/>
      <c r="AS61" s="233"/>
      <c r="AT61" s="32"/>
      <c r="AU61" s="32"/>
      <c r="AV61" s="30"/>
      <c r="AW61" s="31"/>
      <c r="AX61" s="78"/>
      <c r="AY61" s="90">
        <f>AH61</f>
        <v>0</v>
      </c>
      <c r="AZ61" s="89" t="e">
        <f>IF(AV60&lt;=#REF!,AH61,IF(AND(AV60&gt;=#REF!,AV60&lt;=#REF!),AH61*105/108,AH61))</f>
        <v>#REF!</v>
      </c>
      <c r="BA61" s="88"/>
      <c r="BB61" s="89">
        <f>IF($AL61="賃金で算定",0,INT(AY61*$AL61/100))</f>
        <v>0</v>
      </c>
      <c r="BC61" s="89" t="e">
        <f>IF(AY61=AZ61,BB61,AZ61*$AL61/100)</f>
        <v>#REF!</v>
      </c>
      <c r="BD61" s="76"/>
      <c r="BE61" s="76"/>
      <c r="BL61" s="76" t="e">
        <f>IF(AY61=AZ61,0,1)</f>
        <v>#REF!</v>
      </c>
      <c r="BM61" s="76" t="e">
        <f>IF(BL61=1,AL61,"")</f>
        <v>#REF!</v>
      </c>
      <c r="BO61" s="1"/>
      <c r="BP61" s="1"/>
      <c r="BQ61" s="1"/>
      <c r="BR61" s="1"/>
      <c r="BS61" s="1"/>
      <c r="BT61" s="1"/>
      <c r="BU61" s="1"/>
      <c r="BV61" s="1"/>
    </row>
    <row r="62" spans="2:74" s="25" customFormat="1" ht="18" customHeight="1">
      <c r="B62" s="387"/>
      <c r="C62" s="388"/>
      <c r="D62" s="388"/>
      <c r="E62" s="388"/>
      <c r="F62" s="388"/>
      <c r="G62" s="388"/>
      <c r="H62" s="388"/>
      <c r="I62" s="389"/>
      <c r="J62" s="387"/>
      <c r="K62" s="388"/>
      <c r="L62" s="388"/>
      <c r="M62" s="388"/>
      <c r="N62" s="393"/>
      <c r="O62" s="206"/>
      <c r="P62" s="197" t="s">
        <v>31</v>
      </c>
      <c r="Q62" s="204"/>
      <c r="R62" s="197" t="s">
        <v>1</v>
      </c>
      <c r="S62" s="202"/>
      <c r="T62" s="395" t="s">
        <v>108</v>
      </c>
      <c r="U62" s="395"/>
      <c r="V62" s="396"/>
      <c r="W62" s="397"/>
      <c r="X62" s="397"/>
      <c r="Y62" s="192"/>
      <c r="Z62" s="236"/>
      <c r="AA62" s="237"/>
      <c r="AB62" s="237"/>
      <c r="AC62" s="192"/>
      <c r="AD62" s="236"/>
      <c r="AE62" s="237"/>
      <c r="AF62" s="237"/>
      <c r="AG62" s="238"/>
      <c r="AH62" s="270"/>
      <c r="AI62" s="271"/>
      <c r="AJ62" s="271"/>
      <c r="AK62" s="398"/>
      <c r="AL62" s="123"/>
      <c r="AM62" s="126"/>
      <c r="AN62" s="270"/>
      <c r="AO62" s="271"/>
      <c r="AP62" s="271"/>
      <c r="AQ62" s="271"/>
      <c r="AR62" s="271"/>
      <c r="AS62" s="234"/>
      <c r="AT62" s="32"/>
      <c r="AU62" s="32"/>
      <c r="AV62" s="30" t="str">
        <f>IF(OR(O62="",Q62=""),"", IF(O62&lt;20,DATE(O62+118,Q62,IF(S62="",1,S62)),DATE(O62+88,Q62,IF(S62="",1,S62))))</f>
        <v/>
      </c>
      <c r="AW62" s="31" t="e">
        <f>IF(AV62&lt;=#REF!,"昔",IF(AV62&lt;=#REF!,"上",IF(AV62&lt;=#REF!,"中","下")))</f>
        <v>#REF!</v>
      </c>
      <c r="AX62" s="78" t="e">
        <f>IF(AV62&lt;=#REF!,5,IF(AV62&lt;=#REF!,7,IF(AV62&lt;=#REF!,9,11)))</f>
        <v>#REF!</v>
      </c>
      <c r="AY62" s="155"/>
      <c r="AZ62" s="156"/>
      <c r="BA62" s="157">
        <f t="shared" ref="BA62" si="10">AN62</f>
        <v>0</v>
      </c>
      <c r="BB62" s="156"/>
      <c r="BC62" s="156"/>
      <c r="BD62" s="76"/>
      <c r="BE62" s="76"/>
      <c r="BL62" s="76"/>
      <c r="BM62" s="76"/>
      <c r="BO62" s="1" t="e">
        <f>IF(O62&lt;=VALUE(概算年度),O62+2018,O62+1988)</f>
        <v>#REF!</v>
      </c>
      <c r="BP62" s="1" t="e">
        <f>IF(BO62=2019,1)</f>
        <v>#REF!</v>
      </c>
      <c r="BQ62" s="4" t="e">
        <f>IF(BO62&lt;=2018,1)</f>
        <v>#REF!</v>
      </c>
      <c r="BR62" s="4" t="e">
        <f>IF(BO62&gt;=2020,1)</f>
        <v>#REF!</v>
      </c>
      <c r="BS62" s="4" t="e">
        <f>IF(AND(O62=31,Q62=1,O63=31),1,IF(AND(O62=31,Q62=2,O63=31),2,IF(AND(O62=31,Q62=3,O63=31),3,IF(AND(O62=31,Q62=4,O63=31),4,IF(AND(O62&gt;VALUE(概算年度),O62&lt;31,O63=31),5)))))</f>
        <v>#REF!</v>
      </c>
      <c r="BT62" s="4" t="b">
        <f>IF(OR(O62=31,O62=1),IF(AND(O63=1,OR(Q62=1,Q62=2,Q62=3,Q62=4,Q62=5)),1,IF(AND(O63=1,Q62=6),6,IF(AND(O63=1,Q62=7),7,IF(AND(O63=1,Q62=8),8,IF(AND(O63=1,Q62=9),9,IF(AND(O63=1,Q62=10),10,IF(AND(O63=1,Q62=11),11,IF(AND(O63=1,Q62=12),12)))))))),IF(O63=1,13))</f>
        <v>0</v>
      </c>
      <c r="BU62" s="4" t="e">
        <f>IF(AND(VALUE(概算年度)=事業主控!O62,VALUE(概算年度)=事業主控!O63),IF(事業主控!Q62=1,1,IF(事業主控!Q62=2,2,IF(事業主控!Q62=3,3))))</f>
        <v>#REF!</v>
      </c>
      <c r="BV62" s="4"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s="25" customFormat="1" ht="18" customHeight="1">
      <c r="B63" s="390"/>
      <c r="C63" s="391"/>
      <c r="D63" s="391"/>
      <c r="E63" s="391"/>
      <c r="F63" s="391"/>
      <c r="G63" s="391"/>
      <c r="H63" s="391"/>
      <c r="I63" s="392"/>
      <c r="J63" s="390"/>
      <c r="K63" s="391"/>
      <c r="L63" s="391"/>
      <c r="M63" s="391"/>
      <c r="N63" s="394"/>
      <c r="O63" s="207"/>
      <c r="P63" s="198" t="s">
        <v>0</v>
      </c>
      <c r="Q63" s="205"/>
      <c r="R63" s="198" t="s">
        <v>1</v>
      </c>
      <c r="S63" s="203"/>
      <c r="T63" s="399" t="s">
        <v>21</v>
      </c>
      <c r="U63" s="399"/>
      <c r="V63" s="410"/>
      <c r="W63" s="411"/>
      <c r="X63" s="411"/>
      <c r="Y63" s="412"/>
      <c r="Z63" s="403"/>
      <c r="AA63" s="404"/>
      <c r="AB63" s="404"/>
      <c r="AC63" s="404"/>
      <c r="AD63" s="403"/>
      <c r="AE63" s="404"/>
      <c r="AF63" s="404"/>
      <c r="AG63" s="405"/>
      <c r="AH63" s="282">
        <f>V63+Z63-AD63</f>
        <v>0</v>
      </c>
      <c r="AI63" s="282"/>
      <c r="AJ63" s="282"/>
      <c r="AK63" s="283"/>
      <c r="AL63" s="278"/>
      <c r="AM63" s="279"/>
      <c r="AN63" s="280"/>
      <c r="AO63" s="281"/>
      <c r="AP63" s="281"/>
      <c r="AQ63" s="281"/>
      <c r="AR63" s="281"/>
      <c r="AS63" s="233"/>
      <c r="AT63" s="32"/>
      <c r="AU63" s="32"/>
      <c r="AV63" s="30"/>
      <c r="AW63" s="31"/>
      <c r="AX63" s="78"/>
      <c r="AY63" s="90">
        <f t="shared" ref="AY63" si="11">AH63</f>
        <v>0</v>
      </c>
      <c r="AZ63" s="89" t="e">
        <f>IF(AV62&lt;=#REF!,AH63,IF(AND(AV62&gt;=#REF!,AV62&lt;=#REF!),AH63*105/108,AH63))</f>
        <v>#REF!</v>
      </c>
      <c r="BA63" s="88"/>
      <c r="BB63" s="89">
        <f t="shared" ref="BB63" si="12">IF($AL63="賃金で算定",0,INT(AY63*$AL63/100))</f>
        <v>0</v>
      </c>
      <c r="BC63" s="89" t="e">
        <f>IF(AY63=AZ63,BB63,AZ63*$AL63/100)</f>
        <v>#REF!</v>
      </c>
      <c r="BD63" s="76"/>
      <c r="BE63" s="76"/>
      <c r="BL63" s="76" t="e">
        <f>IF(AY63=AZ63,0,1)</f>
        <v>#REF!</v>
      </c>
      <c r="BM63" s="76" t="e">
        <f>IF(BL63=1,AL63,"")</f>
        <v>#REF!</v>
      </c>
      <c r="BO63" s="1"/>
      <c r="BP63" s="1"/>
      <c r="BQ63" s="1"/>
      <c r="BR63" s="1"/>
      <c r="BS63" s="1"/>
      <c r="BT63" s="1"/>
      <c r="BU63" s="1"/>
      <c r="BV63" s="1"/>
    </row>
    <row r="64" spans="2:74" s="25" customFormat="1" ht="18" customHeight="1">
      <c r="B64" s="387"/>
      <c r="C64" s="388"/>
      <c r="D64" s="388"/>
      <c r="E64" s="388"/>
      <c r="F64" s="388"/>
      <c r="G64" s="388"/>
      <c r="H64" s="388"/>
      <c r="I64" s="389"/>
      <c r="J64" s="387"/>
      <c r="K64" s="388"/>
      <c r="L64" s="388"/>
      <c r="M64" s="388"/>
      <c r="N64" s="393"/>
      <c r="O64" s="206"/>
      <c r="P64" s="197" t="s">
        <v>31</v>
      </c>
      <c r="Q64" s="204"/>
      <c r="R64" s="197" t="s">
        <v>1</v>
      </c>
      <c r="S64" s="202"/>
      <c r="T64" s="395" t="s">
        <v>108</v>
      </c>
      <c r="U64" s="395"/>
      <c r="V64" s="396"/>
      <c r="W64" s="397"/>
      <c r="X64" s="397"/>
      <c r="Y64" s="192"/>
      <c r="Z64" s="236"/>
      <c r="AA64" s="237"/>
      <c r="AB64" s="237"/>
      <c r="AC64" s="192"/>
      <c r="AD64" s="236"/>
      <c r="AE64" s="237"/>
      <c r="AF64" s="237"/>
      <c r="AG64" s="238"/>
      <c r="AH64" s="270"/>
      <c r="AI64" s="271"/>
      <c r="AJ64" s="271"/>
      <c r="AK64" s="398"/>
      <c r="AL64" s="123"/>
      <c r="AM64" s="126"/>
      <c r="AN64" s="270"/>
      <c r="AO64" s="271"/>
      <c r="AP64" s="271"/>
      <c r="AQ64" s="271"/>
      <c r="AR64" s="271"/>
      <c r="AS64" s="234"/>
      <c r="AT64" s="32"/>
      <c r="AU64" s="32"/>
      <c r="AV64" s="30" t="str">
        <f>IF(OR(O64="",Q64=""),"", IF(O64&lt;20,DATE(O64+118,Q64,IF(S64="",1,S64)),DATE(O64+88,Q64,IF(S64="",1,S64))))</f>
        <v/>
      </c>
      <c r="AW64" s="31" t="e">
        <f>IF(AV64&lt;=#REF!,"昔",IF(AV64&lt;=#REF!,"上",IF(AV64&lt;=#REF!,"中","下")))</f>
        <v>#REF!</v>
      </c>
      <c r="AX64" s="78" t="e">
        <f>IF(AV64&lt;=#REF!,5,IF(AV64&lt;=#REF!,7,IF(AV64&lt;=#REF!,9,11)))</f>
        <v>#REF!</v>
      </c>
      <c r="AY64" s="155"/>
      <c r="AZ64" s="156"/>
      <c r="BA64" s="157">
        <f t="shared" ref="BA64" si="13">AN64</f>
        <v>0</v>
      </c>
      <c r="BB64" s="156"/>
      <c r="BC64" s="156"/>
      <c r="BD64" s="76"/>
      <c r="BE64" s="76"/>
      <c r="BL64" s="1"/>
      <c r="BM64" s="1"/>
      <c r="BO64" s="1" t="e">
        <f>IF(O64&lt;=VALUE(概算年度),O64+2018,O64+1988)</f>
        <v>#REF!</v>
      </c>
      <c r="BP64" s="1" t="e">
        <f>IF(BO64=2019,1)</f>
        <v>#REF!</v>
      </c>
      <c r="BQ64" s="4" t="e">
        <f>IF(BO64&lt;=2018,1)</f>
        <v>#REF!</v>
      </c>
      <c r="BR64" s="4" t="e">
        <f>IF(BO64&gt;=2020,1)</f>
        <v>#REF!</v>
      </c>
      <c r="BS64" s="4" t="e">
        <f>IF(AND(O64=31,Q64=1,O65=31),1,IF(AND(O64=31,Q64=2,O65=31),2,IF(AND(O64=31,Q64=3,O65=31),3,IF(AND(O64=31,Q64=4,O65=31),4,IF(AND(O64&gt;VALUE(概算年度),O64&lt;31,O65=31),5)))))</f>
        <v>#REF!</v>
      </c>
      <c r="BT64" s="4" t="b">
        <f>IF(OR(O64=31,O64=1),IF(AND(O65=1,OR(Q64=1,Q64=2,Q64=3,Q64=4,Q64=5)),1,IF(AND(O65=1,Q64=6),6,IF(AND(O65=1,Q64=7),7,IF(AND(O65=1,Q64=8),8,IF(AND(O65=1,Q64=9),9,IF(AND(O65=1,Q64=10),10,IF(AND(O65=1,Q64=11),11,IF(AND(O65=1,Q64=12),12)))))))),IF(O65=1,13))</f>
        <v>0</v>
      </c>
      <c r="BU64" s="4" t="e">
        <f>IF(AND(VALUE(概算年度)=事業主控!O64,VALUE(概算年度)=事業主控!O65),IF(事業主控!Q64=1,1,IF(事業主控!Q64=2,2,IF(事業主控!Q64=3,3))))</f>
        <v>#REF!</v>
      </c>
      <c r="BV64" s="4"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s="25" customFormat="1" ht="18" customHeight="1">
      <c r="B65" s="390"/>
      <c r="C65" s="391"/>
      <c r="D65" s="391"/>
      <c r="E65" s="391"/>
      <c r="F65" s="391"/>
      <c r="G65" s="391"/>
      <c r="H65" s="391"/>
      <c r="I65" s="392"/>
      <c r="J65" s="390"/>
      <c r="K65" s="391"/>
      <c r="L65" s="391"/>
      <c r="M65" s="391"/>
      <c r="N65" s="394"/>
      <c r="O65" s="207"/>
      <c r="P65" s="198" t="s">
        <v>0</v>
      </c>
      <c r="Q65" s="205"/>
      <c r="R65" s="198" t="s">
        <v>1</v>
      </c>
      <c r="S65" s="203"/>
      <c r="T65" s="399" t="s">
        <v>21</v>
      </c>
      <c r="U65" s="399"/>
      <c r="V65" s="410"/>
      <c r="W65" s="411"/>
      <c r="X65" s="411"/>
      <c r="Y65" s="412"/>
      <c r="Z65" s="410"/>
      <c r="AA65" s="411"/>
      <c r="AB65" s="411"/>
      <c r="AC65" s="411"/>
      <c r="AD65" s="410"/>
      <c r="AE65" s="411"/>
      <c r="AF65" s="411"/>
      <c r="AG65" s="412"/>
      <c r="AH65" s="282">
        <f>V65+Z65-AD65</f>
        <v>0</v>
      </c>
      <c r="AI65" s="282"/>
      <c r="AJ65" s="282"/>
      <c r="AK65" s="283"/>
      <c r="AL65" s="278"/>
      <c r="AM65" s="279"/>
      <c r="AN65" s="280"/>
      <c r="AO65" s="281"/>
      <c r="AP65" s="281"/>
      <c r="AQ65" s="281"/>
      <c r="AR65" s="281"/>
      <c r="AS65" s="233"/>
      <c r="AT65" s="32"/>
      <c r="AU65" s="32"/>
      <c r="AV65" s="30"/>
      <c r="AW65" s="31"/>
      <c r="AX65" s="78"/>
      <c r="AY65" s="90">
        <f t="shared" ref="AY65" si="14">AH65</f>
        <v>0</v>
      </c>
      <c r="AZ65" s="89" t="e">
        <f>IF(AV64&lt;=#REF!,AH65,IF(AND(AV64&gt;=#REF!,AV64&lt;=#REF!),AH65*105/108,AH65))</f>
        <v>#REF!</v>
      </c>
      <c r="BA65" s="88"/>
      <c r="BB65" s="89">
        <f t="shared" ref="BB65" si="15">IF($AL65="賃金で算定",0,INT(AY65*$AL65/100))</f>
        <v>0</v>
      </c>
      <c r="BC65" s="89" t="e">
        <f>IF(AY65=AZ65,BB65,AZ65*$AL65/100)</f>
        <v>#REF!</v>
      </c>
      <c r="BD65" s="76"/>
      <c r="BE65" s="76"/>
      <c r="BL65" s="76" t="e">
        <f>IF(AY65=AZ65,0,1)</f>
        <v>#REF!</v>
      </c>
      <c r="BM65" s="76" t="e">
        <f>IF(BL65=1,AL65,"")</f>
        <v>#REF!</v>
      </c>
      <c r="BO65" s="1"/>
      <c r="BP65" s="1"/>
      <c r="BQ65" s="1"/>
      <c r="BR65" s="1"/>
      <c r="BS65" s="1"/>
      <c r="BT65" s="1"/>
      <c r="BU65" s="1"/>
      <c r="BV65" s="1"/>
    </row>
    <row r="66" spans="2:74" s="25" customFormat="1" ht="18" customHeight="1">
      <c r="B66" s="387"/>
      <c r="C66" s="388"/>
      <c r="D66" s="388"/>
      <c r="E66" s="388"/>
      <c r="F66" s="388"/>
      <c r="G66" s="388"/>
      <c r="H66" s="388"/>
      <c r="I66" s="389"/>
      <c r="J66" s="387"/>
      <c r="K66" s="388"/>
      <c r="L66" s="388"/>
      <c r="M66" s="388"/>
      <c r="N66" s="393"/>
      <c r="O66" s="206"/>
      <c r="P66" s="197" t="s">
        <v>31</v>
      </c>
      <c r="Q66" s="204"/>
      <c r="R66" s="197" t="s">
        <v>1</v>
      </c>
      <c r="S66" s="202"/>
      <c r="T66" s="395" t="s">
        <v>108</v>
      </c>
      <c r="U66" s="395"/>
      <c r="V66" s="396"/>
      <c r="W66" s="397"/>
      <c r="X66" s="397"/>
      <c r="Y66" s="38"/>
      <c r="Z66" s="239"/>
      <c r="AA66" s="240"/>
      <c r="AB66" s="240"/>
      <c r="AC66" s="38"/>
      <c r="AD66" s="239"/>
      <c r="AE66" s="240"/>
      <c r="AF66" s="240"/>
      <c r="AG66" s="241"/>
      <c r="AH66" s="270"/>
      <c r="AI66" s="271"/>
      <c r="AJ66" s="271"/>
      <c r="AK66" s="398"/>
      <c r="AL66" s="123"/>
      <c r="AM66" s="126"/>
      <c r="AN66" s="270"/>
      <c r="AO66" s="271"/>
      <c r="AP66" s="271"/>
      <c r="AQ66" s="271"/>
      <c r="AR66" s="271"/>
      <c r="AS66" s="234"/>
      <c r="AT66" s="32"/>
      <c r="AU66" s="32"/>
      <c r="AV66" s="30" t="str">
        <f>IF(OR(O66="",Q66=""),"", IF(O66&lt;20,DATE(O66+118,Q66,IF(S66="",1,S66)),DATE(O66+88,Q66,IF(S66="",1,S66))))</f>
        <v/>
      </c>
      <c r="AW66" s="31" t="e">
        <f>IF(AV66&lt;=#REF!,"昔",IF(AV66&lt;=#REF!,"上",IF(AV66&lt;=#REF!,"中","下")))</f>
        <v>#REF!</v>
      </c>
      <c r="AX66" s="78" t="e">
        <f>IF(AV66&lt;=#REF!,5,IF(AV66&lt;=#REF!,7,IF(AV66&lt;=#REF!,9,11)))</f>
        <v>#REF!</v>
      </c>
      <c r="AY66" s="155"/>
      <c r="AZ66" s="156"/>
      <c r="BA66" s="157">
        <f t="shared" ref="BA66" si="16">AN66</f>
        <v>0</v>
      </c>
      <c r="BB66" s="156"/>
      <c r="BC66" s="156"/>
      <c r="BD66" s="76"/>
      <c r="BE66" s="76"/>
      <c r="BL66" s="1"/>
      <c r="BM66" s="1"/>
      <c r="BO66" s="1" t="e">
        <f>IF(O66&lt;=VALUE(概算年度),O66+2018,O66+1988)</f>
        <v>#REF!</v>
      </c>
      <c r="BP66" s="1" t="e">
        <f>IF(BO66=2019,1)</f>
        <v>#REF!</v>
      </c>
      <c r="BQ66" s="4" t="e">
        <f>IF(BO66&lt;=2018,1)</f>
        <v>#REF!</v>
      </c>
      <c r="BR66" s="4" t="e">
        <f>IF(BO66&gt;=2020,1)</f>
        <v>#REF!</v>
      </c>
      <c r="BS66" s="4" t="e">
        <f>IF(AND(O66=31,Q66=1,O67=31),1,IF(AND(O66=31,Q66=2,O67=31),2,IF(AND(O66=31,Q66=3,O67=31),3,IF(AND(O66=31,Q66=4,O67=31),4,IF(AND(O66&gt;VALUE(概算年度),O66&lt;31,O67=31),5)))))</f>
        <v>#REF!</v>
      </c>
      <c r="BT66" s="4" t="b">
        <f>IF(OR(O66=31,O66=1),IF(AND(O67=1,OR(Q66=1,Q66=2,Q66=3,Q66=4,Q66=5)),1,IF(AND(O67=1,Q66=6),6,IF(AND(O67=1,Q66=7),7,IF(AND(O67=1,Q66=8),8,IF(AND(O67=1,Q66=9),9,IF(AND(O67=1,Q66=10),10,IF(AND(O67=1,Q66=11),11,IF(AND(O67=1,Q66=12),12)))))))),IF(O67=1,13))</f>
        <v>0</v>
      </c>
      <c r="BU66" s="4" t="e">
        <f>IF(AND(VALUE(概算年度)=事業主控!O66,VALUE(概算年度)=事業主控!O67),IF(事業主控!Q66=1,1,IF(事業主控!Q66=2,2,IF(事業主控!Q66=3,3))))</f>
        <v>#REF!</v>
      </c>
      <c r="BV66" s="4"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s="25" customFormat="1" ht="18" customHeight="1">
      <c r="B67" s="390"/>
      <c r="C67" s="391"/>
      <c r="D67" s="391"/>
      <c r="E67" s="391"/>
      <c r="F67" s="391"/>
      <c r="G67" s="391"/>
      <c r="H67" s="391"/>
      <c r="I67" s="392"/>
      <c r="J67" s="390"/>
      <c r="K67" s="391"/>
      <c r="L67" s="391"/>
      <c r="M67" s="391"/>
      <c r="N67" s="394"/>
      <c r="O67" s="207"/>
      <c r="P67" s="198" t="s">
        <v>0</v>
      </c>
      <c r="Q67" s="205"/>
      <c r="R67" s="198" t="s">
        <v>1</v>
      </c>
      <c r="S67" s="203"/>
      <c r="T67" s="399" t="s">
        <v>21</v>
      </c>
      <c r="U67" s="399"/>
      <c r="V67" s="410"/>
      <c r="W67" s="411"/>
      <c r="X67" s="411"/>
      <c r="Y67" s="412"/>
      <c r="Z67" s="403"/>
      <c r="AA67" s="404"/>
      <c r="AB67" s="404"/>
      <c r="AC67" s="404"/>
      <c r="AD67" s="403"/>
      <c r="AE67" s="404"/>
      <c r="AF67" s="404"/>
      <c r="AG67" s="405"/>
      <c r="AH67" s="282">
        <f>V67+Z67-AD67</f>
        <v>0</v>
      </c>
      <c r="AI67" s="282"/>
      <c r="AJ67" s="282"/>
      <c r="AK67" s="283"/>
      <c r="AL67" s="278"/>
      <c r="AM67" s="279"/>
      <c r="AN67" s="280"/>
      <c r="AO67" s="281"/>
      <c r="AP67" s="281"/>
      <c r="AQ67" s="281"/>
      <c r="AR67" s="281"/>
      <c r="AS67" s="233"/>
      <c r="AT67" s="32"/>
      <c r="AU67" s="32"/>
      <c r="AV67" s="30"/>
      <c r="AW67" s="31"/>
      <c r="AX67" s="78"/>
      <c r="AY67" s="90">
        <f t="shared" ref="AY67" si="17">AH67</f>
        <v>0</v>
      </c>
      <c r="AZ67" s="89" t="e">
        <f>IF(AV66&lt;=#REF!,AH67,IF(AND(AV66&gt;=#REF!,AV66&lt;=#REF!),AH67*105/108,AH67))</f>
        <v>#REF!</v>
      </c>
      <c r="BA67" s="88"/>
      <c r="BB67" s="89">
        <f t="shared" ref="BB67" si="18">IF($AL67="賃金で算定",0,INT(AY67*$AL67/100))</f>
        <v>0</v>
      </c>
      <c r="BC67" s="89" t="e">
        <f>IF(AY67=AZ67,BB67,AZ67*$AL67/100)</f>
        <v>#REF!</v>
      </c>
      <c r="BD67" s="76"/>
      <c r="BE67" s="76"/>
      <c r="BL67" s="76" t="e">
        <f>IF(AY67=AZ67,0,1)</f>
        <v>#REF!</v>
      </c>
      <c r="BM67" s="76" t="e">
        <f>IF(BL67=1,AL67,"")</f>
        <v>#REF!</v>
      </c>
      <c r="BO67" s="1"/>
      <c r="BP67" s="1"/>
      <c r="BQ67" s="1"/>
      <c r="BR67" s="1"/>
      <c r="BS67" s="1"/>
      <c r="BT67" s="1"/>
      <c r="BU67" s="1"/>
      <c r="BV67" s="1"/>
    </row>
    <row r="68" spans="2:74" s="25" customFormat="1" ht="18" customHeight="1">
      <c r="B68" s="387"/>
      <c r="C68" s="388"/>
      <c r="D68" s="388"/>
      <c r="E68" s="388"/>
      <c r="F68" s="388"/>
      <c r="G68" s="388"/>
      <c r="H68" s="388"/>
      <c r="I68" s="389"/>
      <c r="J68" s="387"/>
      <c r="K68" s="388"/>
      <c r="L68" s="388"/>
      <c r="M68" s="388"/>
      <c r="N68" s="393"/>
      <c r="O68" s="206"/>
      <c r="P68" s="197" t="s">
        <v>31</v>
      </c>
      <c r="Q68" s="204"/>
      <c r="R68" s="197" t="s">
        <v>1</v>
      </c>
      <c r="S68" s="202"/>
      <c r="T68" s="395" t="s">
        <v>108</v>
      </c>
      <c r="U68" s="395"/>
      <c r="V68" s="396"/>
      <c r="W68" s="397"/>
      <c r="X68" s="397"/>
      <c r="Y68" s="192"/>
      <c r="Z68" s="236"/>
      <c r="AA68" s="237"/>
      <c r="AB68" s="237"/>
      <c r="AC68" s="192"/>
      <c r="AD68" s="236"/>
      <c r="AE68" s="237"/>
      <c r="AF68" s="237"/>
      <c r="AG68" s="238"/>
      <c r="AH68" s="270"/>
      <c r="AI68" s="271"/>
      <c r="AJ68" s="271"/>
      <c r="AK68" s="398"/>
      <c r="AL68" s="123"/>
      <c r="AM68" s="126"/>
      <c r="AN68" s="270"/>
      <c r="AO68" s="271"/>
      <c r="AP68" s="271"/>
      <c r="AQ68" s="271"/>
      <c r="AR68" s="271"/>
      <c r="AS68" s="234"/>
      <c r="AT68" s="32"/>
      <c r="AU68" s="32"/>
      <c r="AV68" s="30" t="str">
        <f>IF(OR(O68="",Q68=""),"", IF(O68&lt;20,DATE(O68+118,Q68,IF(S68="",1,S68)),DATE(O68+88,Q68,IF(S68="",1,S68))))</f>
        <v/>
      </c>
      <c r="AW68" s="31" t="e">
        <f>IF(AV68&lt;=#REF!,"昔",IF(AV68&lt;=#REF!,"上",IF(AV68&lt;=#REF!,"中","下")))</f>
        <v>#REF!</v>
      </c>
      <c r="AX68" s="78" t="e">
        <f>IF(AV68&lt;=#REF!,5,IF(AV68&lt;=#REF!,7,IF(AV68&lt;=#REF!,9,11)))</f>
        <v>#REF!</v>
      </c>
      <c r="AY68" s="155"/>
      <c r="AZ68" s="156"/>
      <c r="BA68" s="157">
        <f t="shared" ref="BA68" si="19">AN68</f>
        <v>0</v>
      </c>
      <c r="BB68" s="156"/>
      <c r="BC68" s="156"/>
      <c r="BD68" s="76"/>
      <c r="BE68" s="76"/>
      <c r="BL68" s="1"/>
      <c r="BM68" s="1"/>
      <c r="BO68" s="1" t="e">
        <f>IF(O68&lt;=VALUE(概算年度),O68+2018,O68+1988)</f>
        <v>#REF!</v>
      </c>
      <c r="BP68" s="1" t="e">
        <f>IF(BO68=2019,1)</f>
        <v>#REF!</v>
      </c>
      <c r="BQ68" s="4" t="e">
        <f>IF(BO68&lt;=2018,1)</f>
        <v>#REF!</v>
      </c>
      <c r="BR68" s="4" t="e">
        <f>IF(BO68&gt;=2020,1)</f>
        <v>#REF!</v>
      </c>
      <c r="BS68" s="4" t="e">
        <f>IF(AND(O68=31,Q68=1,O69=31),1,IF(AND(O68=31,Q68=2,O69=31),2,IF(AND(O68=31,Q68=3,O69=31),3,IF(AND(O68=31,Q68=4,O69=31),4,IF(AND(O68&gt;VALUE(概算年度),O68&lt;31,O69=31),5)))))</f>
        <v>#REF!</v>
      </c>
      <c r="BT68" s="4" t="b">
        <f>IF(OR(O68=31,O68=1),IF(AND(O69=1,OR(Q68=1,Q68=2,Q68=3,Q68=4,Q68=5)),1,IF(AND(O69=1,Q68=6),6,IF(AND(O69=1,Q68=7),7,IF(AND(O69=1,Q68=8),8,IF(AND(O69=1,Q68=9),9,IF(AND(O69=1,Q68=10),10,IF(AND(O69=1,Q68=11),11,IF(AND(O69=1,Q68=12),12)))))))),IF(O69=1,13))</f>
        <v>0</v>
      </c>
      <c r="BU68" s="4" t="e">
        <f>IF(AND(VALUE(概算年度)=事業主控!O68,VALUE(概算年度)=事業主控!O69),IF(事業主控!Q68=1,1,IF(事業主控!Q68=2,2,IF(事業主控!Q68=3,3))))</f>
        <v>#REF!</v>
      </c>
      <c r="BV68" s="4"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s="25" customFormat="1" ht="18" customHeight="1">
      <c r="B69" s="390"/>
      <c r="C69" s="391"/>
      <c r="D69" s="391"/>
      <c r="E69" s="391"/>
      <c r="F69" s="391"/>
      <c r="G69" s="391"/>
      <c r="H69" s="391"/>
      <c r="I69" s="392"/>
      <c r="J69" s="390"/>
      <c r="K69" s="391"/>
      <c r="L69" s="391"/>
      <c r="M69" s="391"/>
      <c r="N69" s="394"/>
      <c r="O69" s="207"/>
      <c r="P69" s="198" t="s">
        <v>0</v>
      </c>
      <c r="Q69" s="205"/>
      <c r="R69" s="198" t="s">
        <v>1</v>
      </c>
      <c r="S69" s="203"/>
      <c r="T69" s="399" t="s">
        <v>21</v>
      </c>
      <c r="U69" s="399"/>
      <c r="V69" s="410"/>
      <c r="W69" s="411"/>
      <c r="X69" s="411"/>
      <c r="Y69" s="412"/>
      <c r="Z69" s="410"/>
      <c r="AA69" s="411"/>
      <c r="AB69" s="411"/>
      <c r="AC69" s="411"/>
      <c r="AD69" s="403"/>
      <c r="AE69" s="404"/>
      <c r="AF69" s="404"/>
      <c r="AG69" s="405"/>
      <c r="AH69" s="282">
        <f>V69+Z69-AD69</f>
        <v>0</v>
      </c>
      <c r="AI69" s="282"/>
      <c r="AJ69" s="282"/>
      <c r="AK69" s="283"/>
      <c r="AL69" s="278"/>
      <c r="AM69" s="279"/>
      <c r="AN69" s="280"/>
      <c r="AO69" s="281"/>
      <c r="AP69" s="281"/>
      <c r="AQ69" s="281"/>
      <c r="AR69" s="281"/>
      <c r="AS69" s="233"/>
      <c r="AT69" s="32"/>
      <c r="AU69" s="32"/>
      <c r="AV69" s="30"/>
      <c r="AW69" s="31"/>
      <c r="AX69" s="78"/>
      <c r="AY69" s="90">
        <f t="shared" ref="AY69" si="20">AH69</f>
        <v>0</v>
      </c>
      <c r="AZ69" s="89" t="e">
        <f>IF(AV68&lt;=#REF!,AH69,IF(AND(AV68&gt;=#REF!,AV68&lt;=#REF!),AH69*105/108,AH69))</f>
        <v>#REF!</v>
      </c>
      <c r="BA69" s="88"/>
      <c r="BB69" s="89">
        <f t="shared" ref="BB69" si="21">IF($AL69="賃金で算定",0,INT(AY69*$AL69/100))</f>
        <v>0</v>
      </c>
      <c r="BC69" s="89" t="e">
        <f>IF(AY69=AZ69,BB69,AZ69*$AL69/100)</f>
        <v>#REF!</v>
      </c>
      <c r="BD69" s="76"/>
      <c r="BE69" s="76"/>
      <c r="BL69" s="76" t="e">
        <f>IF(AY69=AZ69,0,1)</f>
        <v>#REF!</v>
      </c>
      <c r="BM69" s="76" t="e">
        <f>IF(BL69=1,AL69,"")</f>
        <v>#REF!</v>
      </c>
      <c r="BO69" s="1"/>
      <c r="BP69" s="1"/>
      <c r="BQ69" s="1"/>
      <c r="BR69" s="1"/>
      <c r="BS69" s="1"/>
      <c r="BT69" s="1"/>
      <c r="BU69" s="1"/>
      <c r="BV69" s="1"/>
    </row>
    <row r="70" spans="2:74" s="25" customFormat="1" ht="18" customHeight="1">
      <c r="B70" s="387"/>
      <c r="C70" s="388"/>
      <c r="D70" s="388"/>
      <c r="E70" s="388"/>
      <c r="F70" s="388"/>
      <c r="G70" s="388"/>
      <c r="H70" s="388"/>
      <c r="I70" s="389"/>
      <c r="J70" s="387"/>
      <c r="K70" s="388"/>
      <c r="L70" s="388"/>
      <c r="M70" s="388"/>
      <c r="N70" s="393"/>
      <c r="O70" s="206"/>
      <c r="P70" s="197" t="s">
        <v>31</v>
      </c>
      <c r="Q70" s="204"/>
      <c r="R70" s="197" t="s">
        <v>1</v>
      </c>
      <c r="S70" s="202"/>
      <c r="T70" s="395" t="s">
        <v>108</v>
      </c>
      <c r="U70" s="395"/>
      <c r="V70" s="396"/>
      <c r="W70" s="397"/>
      <c r="X70" s="397"/>
      <c r="Y70" s="192"/>
      <c r="Z70" s="236"/>
      <c r="AA70" s="237"/>
      <c r="AB70" s="237"/>
      <c r="AC70" s="192"/>
      <c r="AD70" s="236"/>
      <c r="AE70" s="237"/>
      <c r="AF70" s="237"/>
      <c r="AG70" s="238"/>
      <c r="AH70" s="270"/>
      <c r="AI70" s="271"/>
      <c r="AJ70" s="271"/>
      <c r="AK70" s="398"/>
      <c r="AL70" s="123"/>
      <c r="AM70" s="126"/>
      <c r="AN70" s="270"/>
      <c r="AO70" s="271"/>
      <c r="AP70" s="271"/>
      <c r="AQ70" s="271"/>
      <c r="AR70" s="271"/>
      <c r="AS70" s="234"/>
      <c r="AT70" s="32"/>
      <c r="AU70" s="32"/>
      <c r="AV70" s="30" t="str">
        <f>IF(OR(O70="",Q70=""),"", IF(O70&lt;20,DATE(O70+118,Q70,IF(S70="",1,S70)),DATE(O70+88,Q70,IF(S70="",1,S70))))</f>
        <v/>
      </c>
      <c r="AW70" s="31" t="e">
        <f>IF(AV70&lt;=#REF!,"昔",IF(AV70&lt;=#REF!,"上",IF(AV70&lt;=#REF!,"中","下")))</f>
        <v>#REF!</v>
      </c>
      <c r="AX70" s="78" t="e">
        <f>IF(AV70&lt;=#REF!,5,IF(AV70&lt;=#REF!,7,IF(AV70&lt;=#REF!,9,11)))</f>
        <v>#REF!</v>
      </c>
      <c r="AY70" s="155"/>
      <c r="AZ70" s="156"/>
      <c r="BA70" s="157">
        <f t="shared" ref="BA70" si="22">AN70</f>
        <v>0</v>
      </c>
      <c r="BB70" s="156"/>
      <c r="BC70" s="156"/>
      <c r="BD70" s="76"/>
      <c r="BE70" s="76"/>
      <c r="BL70" s="1"/>
      <c r="BM70" s="1"/>
      <c r="BO70" s="1" t="e">
        <f>IF(O70&lt;=VALUE(概算年度),O70+2018,O70+1988)</f>
        <v>#REF!</v>
      </c>
      <c r="BP70" s="1" t="e">
        <f>IF(BO70=2019,1)</f>
        <v>#REF!</v>
      </c>
      <c r="BQ70" s="4" t="e">
        <f>IF(BO70&lt;=2018,1)</f>
        <v>#REF!</v>
      </c>
      <c r="BR70" s="4" t="e">
        <f>IF(BO70&gt;=2020,1)</f>
        <v>#REF!</v>
      </c>
      <c r="BS70" s="4" t="e">
        <f>IF(AND(O70=31,Q70=1,O71=31),1,IF(AND(O70=31,Q70=2,O71=31),2,IF(AND(O70=31,Q70=3,O71=31),3,IF(AND(O70=31,Q70=4,O71=31),4,IF(AND(O70&gt;VALUE(概算年度),O70&lt;31,O71=31),5)))))</f>
        <v>#REF!</v>
      </c>
      <c r="BT70" s="4" t="b">
        <f>IF(OR(O70=31,O70=1),IF(AND(O71=1,OR(Q70=1,Q70=2,Q70=3,Q70=4,Q70=5)),1,IF(AND(O71=1,Q70=6),6,IF(AND(O71=1,Q70=7),7,IF(AND(O71=1,Q70=8),8,IF(AND(O71=1,Q70=9),9,IF(AND(O71=1,Q70=10),10,IF(AND(O71=1,Q70=11),11,IF(AND(O71=1,Q70=12),12)))))))),IF(O71=1,13))</f>
        <v>0</v>
      </c>
      <c r="BU70" s="4" t="e">
        <f>IF(AND(VALUE(概算年度)=事業主控!O70,VALUE(概算年度)=事業主控!O71),IF(事業主控!Q70=1,1,IF(事業主控!Q70=2,2,IF(事業主控!Q70=3,3))))</f>
        <v>#REF!</v>
      </c>
      <c r="BV70" s="4"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s="25" customFormat="1" ht="18" customHeight="1">
      <c r="B71" s="390"/>
      <c r="C71" s="391"/>
      <c r="D71" s="391"/>
      <c r="E71" s="391"/>
      <c r="F71" s="391"/>
      <c r="G71" s="391"/>
      <c r="H71" s="391"/>
      <c r="I71" s="392"/>
      <c r="J71" s="390"/>
      <c r="K71" s="391"/>
      <c r="L71" s="391"/>
      <c r="M71" s="391"/>
      <c r="N71" s="394"/>
      <c r="O71" s="207"/>
      <c r="P71" s="198" t="s">
        <v>0</v>
      </c>
      <c r="Q71" s="205"/>
      <c r="R71" s="198" t="s">
        <v>1</v>
      </c>
      <c r="S71" s="203"/>
      <c r="T71" s="399" t="s">
        <v>21</v>
      </c>
      <c r="U71" s="399"/>
      <c r="V71" s="410"/>
      <c r="W71" s="411"/>
      <c r="X71" s="411"/>
      <c r="Y71" s="412"/>
      <c r="Z71" s="410"/>
      <c r="AA71" s="411"/>
      <c r="AB71" s="411"/>
      <c r="AC71" s="411"/>
      <c r="AD71" s="403"/>
      <c r="AE71" s="404"/>
      <c r="AF71" s="404"/>
      <c r="AG71" s="405"/>
      <c r="AH71" s="282">
        <f>V71+Z71-AD71</f>
        <v>0</v>
      </c>
      <c r="AI71" s="282"/>
      <c r="AJ71" s="282"/>
      <c r="AK71" s="283"/>
      <c r="AL71" s="278"/>
      <c r="AM71" s="279"/>
      <c r="AN71" s="280"/>
      <c r="AO71" s="281"/>
      <c r="AP71" s="281"/>
      <c r="AQ71" s="281"/>
      <c r="AR71" s="281"/>
      <c r="AS71" s="233"/>
      <c r="AT71" s="32"/>
      <c r="AU71" s="32"/>
      <c r="AV71" s="30"/>
      <c r="AW71" s="31"/>
      <c r="AX71" s="78"/>
      <c r="AY71" s="90">
        <f t="shared" ref="AY71" si="23">AH71</f>
        <v>0</v>
      </c>
      <c r="AZ71" s="89" t="e">
        <f>IF(AV70&lt;=#REF!,AH71,IF(AND(AV70&gt;=#REF!,AV70&lt;=#REF!),AH71*105/108,AH71))</f>
        <v>#REF!</v>
      </c>
      <c r="BA71" s="88"/>
      <c r="BB71" s="89">
        <f t="shared" ref="BB71" si="24">IF($AL71="賃金で算定",0,INT(AY71*$AL71/100))</f>
        <v>0</v>
      </c>
      <c r="BC71" s="89" t="e">
        <f>IF(AY71=AZ71,BB71,AZ71*$AL71/100)</f>
        <v>#REF!</v>
      </c>
      <c r="BD71" s="76"/>
      <c r="BE71" s="76"/>
      <c r="BL71" s="76" t="e">
        <f>IF(AY71=AZ71,0,1)</f>
        <v>#REF!</v>
      </c>
      <c r="BM71" s="76" t="e">
        <f>IF(BL71=1,AL71,"")</f>
        <v>#REF!</v>
      </c>
      <c r="BO71" s="1"/>
      <c r="BP71" s="1"/>
      <c r="BQ71" s="1"/>
      <c r="BR71" s="1"/>
      <c r="BS71" s="1"/>
      <c r="BT71" s="1"/>
      <c r="BU71" s="1"/>
      <c r="BV71" s="1"/>
    </row>
    <row r="72" spans="2:74" s="25" customFormat="1" ht="18" customHeight="1">
      <c r="B72" s="387"/>
      <c r="C72" s="388"/>
      <c r="D72" s="388"/>
      <c r="E72" s="388"/>
      <c r="F72" s="388"/>
      <c r="G72" s="388"/>
      <c r="H72" s="388"/>
      <c r="I72" s="389"/>
      <c r="J72" s="387"/>
      <c r="K72" s="388"/>
      <c r="L72" s="388"/>
      <c r="M72" s="388"/>
      <c r="N72" s="393"/>
      <c r="O72" s="206"/>
      <c r="P72" s="197" t="s">
        <v>31</v>
      </c>
      <c r="Q72" s="204"/>
      <c r="R72" s="197" t="s">
        <v>1</v>
      </c>
      <c r="S72" s="202"/>
      <c r="T72" s="395" t="s">
        <v>108</v>
      </c>
      <c r="U72" s="395"/>
      <c r="V72" s="396"/>
      <c r="W72" s="397"/>
      <c r="X72" s="397"/>
      <c r="Y72" s="192"/>
      <c r="Z72" s="236"/>
      <c r="AA72" s="237"/>
      <c r="AB72" s="237"/>
      <c r="AC72" s="192"/>
      <c r="AD72" s="236"/>
      <c r="AE72" s="237"/>
      <c r="AF72" s="237"/>
      <c r="AG72" s="238"/>
      <c r="AH72" s="270"/>
      <c r="AI72" s="271"/>
      <c r="AJ72" s="271"/>
      <c r="AK72" s="398"/>
      <c r="AL72" s="123"/>
      <c r="AM72" s="126"/>
      <c r="AN72" s="270"/>
      <c r="AO72" s="271"/>
      <c r="AP72" s="271"/>
      <c r="AQ72" s="271"/>
      <c r="AR72" s="271"/>
      <c r="AS72" s="234"/>
      <c r="AT72" s="32"/>
      <c r="AU72" s="32"/>
      <c r="AV72" s="30" t="str">
        <f>IF(OR(O72="",Q72=""),"", IF(O72&lt;20,DATE(O72+118,Q72,IF(S72="",1,S72)),DATE(O72+88,Q72,IF(S72="",1,S72))))</f>
        <v/>
      </c>
      <c r="AW72" s="31" t="e">
        <f>IF(AV72&lt;=#REF!,"昔",IF(AV72&lt;=#REF!,"上",IF(AV72&lt;=#REF!,"中","下")))</f>
        <v>#REF!</v>
      </c>
      <c r="AX72" s="78" t="e">
        <f>IF(AV72&lt;=#REF!,5,IF(AV72&lt;=#REF!,7,IF(AV72&lt;=#REF!,9,11)))</f>
        <v>#REF!</v>
      </c>
      <c r="AY72" s="155"/>
      <c r="AZ72" s="156"/>
      <c r="BA72" s="157">
        <f t="shared" ref="BA72" si="25">AN72</f>
        <v>0</v>
      </c>
      <c r="BB72" s="156"/>
      <c r="BC72" s="156"/>
      <c r="BD72" s="76"/>
      <c r="BE72" s="76"/>
      <c r="BL72" s="1"/>
      <c r="BM72" s="1"/>
      <c r="BO72" s="1" t="e">
        <f>IF(O72&lt;=VALUE(概算年度),O72+2018,O72+1988)</f>
        <v>#REF!</v>
      </c>
      <c r="BP72" s="1" t="e">
        <f>IF(BO72=2019,1)</f>
        <v>#REF!</v>
      </c>
      <c r="BQ72" s="4" t="e">
        <f>IF(BO72&lt;=2018,1)</f>
        <v>#REF!</v>
      </c>
      <c r="BR72" s="4" t="e">
        <f>IF(BO72&gt;=2020,1)</f>
        <v>#REF!</v>
      </c>
      <c r="BS72" s="4" t="e">
        <f>IF(AND(O72=31,Q72=1,O73=31),1,IF(AND(O72=31,Q72=2,O73=31),2,IF(AND(O72=31,Q72=3,O73=31),3,IF(AND(O72=31,Q72=4,O73=31),4,IF(AND(O72&gt;VALUE(概算年度),O72&lt;31,O73=31),5)))))</f>
        <v>#REF!</v>
      </c>
      <c r="BT72" s="4" t="b">
        <f>IF(OR(O72=31,O72=1),IF(AND(O73=1,OR(Q72=1,Q72=2,Q72=3,Q72=4,Q72=5)),1,IF(AND(O73=1,Q72=6),6,IF(AND(O73=1,Q72=7),7,IF(AND(O73=1,Q72=8),8,IF(AND(O73=1,Q72=9),9,IF(AND(O73=1,Q72=10),10,IF(AND(O73=1,Q72=11),11,IF(AND(O73=1,Q72=12),12)))))))),IF(O73=1,13))</f>
        <v>0</v>
      </c>
      <c r="BU72" s="4" t="e">
        <f>IF(AND(VALUE(概算年度)=事業主控!O72,VALUE(概算年度)=事業主控!O73),IF(事業主控!Q72=1,1,IF(事業主控!Q72=2,2,IF(事業主控!Q72=3,3))))</f>
        <v>#REF!</v>
      </c>
      <c r="BV72" s="4"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s="25" customFormat="1" ht="18" customHeight="1">
      <c r="B73" s="390"/>
      <c r="C73" s="391"/>
      <c r="D73" s="391"/>
      <c r="E73" s="391"/>
      <c r="F73" s="391"/>
      <c r="G73" s="391"/>
      <c r="H73" s="391"/>
      <c r="I73" s="392"/>
      <c r="J73" s="390"/>
      <c r="K73" s="391"/>
      <c r="L73" s="391"/>
      <c r="M73" s="391"/>
      <c r="N73" s="394"/>
      <c r="O73" s="207"/>
      <c r="P73" s="198" t="s">
        <v>0</v>
      </c>
      <c r="Q73" s="205"/>
      <c r="R73" s="198" t="s">
        <v>1</v>
      </c>
      <c r="S73" s="203"/>
      <c r="T73" s="399" t="s">
        <v>21</v>
      </c>
      <c r="U73" s="399"/>
      <c r="V73" s="410"/>
      <c r="W73" s="411"/>
      <c r="X73" s="411"/>
      <c r="Y73" s="412"/>
      <c r="Z73" s="410"/>
      <c r="AA73" s="411"/>
      <c r="AB73" s="411"/>
      <c r="AC73" s="411"/>
      <c r="AD73" s="403"/>
      <c r="AE73" s="404"/>
      <c r="AF73" s="404"/>
      <c r="AG73" s="405"/>
      <c r="AH73" s="282">
        <f>V73+Z73-AD73</f>
        <v>0</v>
      </c>
      <c r="AI73" s="282"/>
      <c r="AJ73" s="282"/>
      <c r="AK73" s="283"/>
      <c r="AL73" s="278"/>
      <c r="AM73" s="279"/>
      <c r="AN73" s="280"/>
      <c r="AO73" s="281"/>
      <c r="AP73" s="281"/>
      <c r="AQ73" s="281"/>
      <c r="AR73" s="281"/>
      <c r="AS73" s="233"/>
      <c r="AT73" s="32"/>
      <c r="AU73" s="32"/>
      <c r="AV73" s="30"/>
      <c r="AW73" s="31"/>
      <c r="AX73" s="78"/>
      <c r="AY73" s="90">
        <f t="shared" ref="AY73" si="26">AH73</f>
        <v>0</v>
      </c>
      <c r="AZ73" s="89" t="e">
        <f>IF(AV72&lt;=#REF!,AH73,IF(AND(AV72&gt;=#REF!,AV72&lt;=#REF!),AH73*105/108,AH73))</f>
        <v>#REF!</v>
      </c>
      <c r="BA73" s="88"/>
      <c r="BB73" s="89">
        <f t="shared" ref="BB73" si="27">IF($AL73="賃金で算定",0,INT(AY73*$AL73/100))</f>
        <v>0</v>
      </c>
      <c r="BC73" s="89" t="e">
        <f>IF(AY73=AZ73,BB73,AZ73*$AL73/100)</f>
        <v>#REF!</v>
      </c>
      <c r="BD73" s="76"/>
      <c r="BE73" s="76"/>
      <c r="BL73" s="76" t="e">
        <f>IF(AY73=AZ73,0,1)</f>
        <v>#REF!</v>
      </c>
      <c r="BM73" s="76" t="e">
        <f>IF(BL73=1,AL73,"")</f>
        <v>#REF!</v>
      </c>
      <c r="BO73" s="1"/>
      <c r="BP73" s="1"/>
      <c r="BQ73" s="1"/>
      <c r="BR73" s="1"/>
      <c r="BS73" s="1"/>
      <c r="BT73" s="1"/>
      <c r="BU73" s="1"/>
      <c r="BV73" s="1"/>
    </row>
    <row r="74" spans="2:74" s="25" customFormat="1" ht="18" customHeight="1">
      <c r="B74" s="387"/>
      <c r="C74" s="388"/>
      <c r="D74" s="388"/>
      <c r="E74" s="388"/>
      <c r="F74" s="388"/>
      <c r="G74" s="388"/>
      <c r="H74" s="388"/>
      <c r="I74" s="389"/>
      <c r="J74" s="387"/>
      <c r="K74" s="388"/>
      <c r="L74" s="388"/>
      <c r="M74" s="388"/>
      <c r="N74" s="393"/>
      <c r="O74" s="206"/>
      <c r="P74" s="197" t="s">
        <v>31</v>
      </c>
      <c r="Q74" s="204"/>
      <c r="R74" s="197" t="s">
        <v>1</v>
      </c>
      <c r="S74" s="202"/>
      <c r="T74" s="395" t="s">
        <v>108</v>
      </c>
      <c r="U74" s="395"/>
      <c r="V74" s="396"/>
      <c r="W74" s="397"/>
      <c r="X74" s="397"/>
      <c r="Y74" s="192"/>
      <c r="Z74" s="236"/>
      <c r="AA74" s="237"/>
      <c r="AB74" s="237"/>
      <c r="AC74" s="192"/>
      <c r="AD74" s="236"/>
      <c r="AE74" s="237"/>
      <c r="AF74" s="237"/>
      <c r="AG74" s="238"/>
      <c r="AH74" s="270"/>
      <c r="AI74" s="271"/>
      <c r="AJ74" s="271"/>
      <c r="AK74" s="398"/>
      <c r="AL74" s="123"/>
      <c r="AM74" s="126"/>
      <c r="AN74" s="270"/>
      <c r="AO74" s="271"/>
      <c r="AP74" s="271"/>
      <c r="AQ74" s="271"/>
      <c r="AR74" s="271"/>
      <c r="AS74" s="234"/>
      <c r="AT74" s="32"/>
      <c r="AU74" s="32"/>
      <c r="AV74" s="30" t="str">
        <f>IF(OR(O74="",Q74=""),"", IF(O74&lt;20,DATE(O74+118,Q74,IF(S74="",1,S74)),DATE(O74+88,Q74,IF(S74="",1,S74))))</f>
        <v/>
      </c>
      <c r="AW74" s="31" t="e">
        <f>IF(AV74&lt;=#REF!,"昔",IF(AV74&lt;=#REF!,"上",IF(AV74&lt;=#REF!,"中","下")))</f>
        <v>#REF!</v>
      </c>
      <c r="AX74" s="78" t="e">
        <f>IF(AV74&lt;=#REF!,5,IF(AV74&lt;=#REF!,7,IF(AV74&lt;=#REF!,9,11)))</f>
        <v>#REF!</v>
      </c>
      <c r="AY74" s="155"/>
      <c r="AZ74" s="156"/>
      <c r="BA74" s="157">
        <f t="shared" ref="BA74" si="28">AN74</f>
        <v>0</v>
      </c>
      <c r="BB74" s="156"/>
      <c r="BC74" s="156"/>
      <c r="BD74" s="76"/>
      <c r="BE74" s="76"/>
      <c r="BL74" s="1"/>
      <c r="BM74" s="1"/>
      <c r="BO74" s="1" t="e">
        <f>IF(O74&lt;=VALUE(概算年度),O74+2018,O74+1988)</f>
        <v>#REF!</v>
      </c>
      <c r="BP74" s="1" t="e">
        <f>IF(BO74=2019,1)</f>
        <v>#REF!</v>
      </c>
      <c r="BQ74" s="4" t="e">
        <f>IF(BO74&lt;=2018,1)</f>
        <v>#REF!</v>
      </c>
      <c r="BR74" s="4" t="e">
        <f>IF(BO74&gt;=2020,1)</f>
        <v>#REF!</v>
      </c>
      <c r="BS74" s="4" t="e">
        <f>IF(AND(O74=31,Q74=1,O75=31),1,IF(AND(O74=31,Q74=2,O75=31),2,IF(AND(O74=31,Q74=3,O75=31),3,IF(AND(O74=31,Q74=4,O75=31),4,IF(AND(O74&gt;VALUE(概算年度),O74&lt;31,O75=31),5)))))</f>
        <v>#REF!</v>
      </c>
      <c r="BT74" s="4" t="b">
        <f>IF(OR(O74=31,O74=1),IF(AND(O75=1,OR(Q74=1,Q74=2,Q74=3,Q74=4,Q74=5)),1,IF(AND(O75=1,Q74=6),6,IF(AND(O75=1,Q74=7),7,IF(AND(O75=1,Q74=8),8,IF(AND(O75=1,Q74=9),9,IF(AND(O75=1,Q74=10),10,IF(AND(O75=1,Q74=11),11,IF(AND(O75=1,Q74=12),12)))))))),IF(O75=1,13))</f>
        <v>0</v>
      </c>
      <c r="BU74" s="4" t="e">
        <f>IF(AND(VALUE(概算年度)=事業主控!O74,VALUE(概算年度)=事業主控!O75),IF(事業主控!Q74=1,1,IF(事業主控!Q74=2,2,IF(事業主控!Q74=3,3))))</f>
        <v>#REF!</v>
      </c>
      <c r="BV74" s="4"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s="25" customFormat="1" ht="18" customHeight="1">
      <c r="B75" s="390"/>
      <c r="C75" s="391"/>
      <c r="D75" s="391"/>
      <c r="E75" s="391"/>
      <c r="F75" s="391"/>
      <c r="G75" s="391"/>
      <c r="H75" s="391"/>
      <c r="I75" s="392"/>
      <c r="J75" s="390"/>
      <c r="K75" s="391"/>
      <c r="L75" s="391"/>
      <c r="M75" s="391"/>
      <c r="N75" s="394"/>
      <c r="O75" s="207"/>
      <c r="P75" s="198" t="s">
        <v>0</v>
      </c>
      <c r="Q75" s="205"/>
      <c r="R75" s="198" t="s">
        <v>1</v>
      </c>
      <c r="S75" s="203"/>
      <c r="T75" s="399" t="s">
        <v>21</v>
      </c>
      <c r="U75" s="399"/>
      <c r="V75" s="410"/>
      <c r="W75" s="411"/>
      <c r="X75" s="411"/>
      <c r="Y75" s="412"/>
      <c r="Z75" s="410"/>
      <c r="AA75" s="411"/>
      <c r="AB75" s="411"/>
      <c r="AC75" s="411"/>
      <c r="AD75" s="403"/>
      <c r="AE75" s="404"/>
      <c r="AF75" s="404"/>
      <c r="AG75" s="405"/>
      <c r="AH75" s="282">
        <f>V75+Z75-AD75</f>
        <v>0</v>
      </c>
      <c r="AI75" s="282"/>
      <c r="AJ75" s="282"/>
      <c r="AK75" s="283"/>
      <c r="AL75" s="278"/>
      <c r="AM75" s="279"/>
      <c r="AN75" s="280"/>
      <c r="AO75" s="281"/>
      <c r="AP75" s="281"/>
      <c r="AQ75" s="281"/>
      <c r="AR75" s="281"/>
      <c r="AS75" s="233"/>
      <c r="AT75" s="32"/>
      <c r="AU75" s="32"/>
      <c r="AV75" s="30"/>
      <c r="AW75" s="31"/>
      <c r="AX75" s="78"/>
      <c r="AY75" s="90">
        <f t="shared" ref="AY75" si="29">AH75</f>
        <v>0</v>
      </c>
      <c r="AZ75" s="89" t="e">
        <f>IF(AV74&lt;=#REF!,AH75,IF(AND(AV74&gt;=#REF!,AV74&lt;=#REF!),AH75*105/108,AH75))</f>
        <v>#REF!</v>
      </c>
      <c r="BA75" s="88"/>
      <c r="BB75" s="89">
        <f t="shared" ref="BB75" si="30">IF($AL75="賃金で算定",0,INT(AY75*$AL75/100))</f>
        <v>0</v>
      </c>
      <c r="BC75" s="89" t="e">
        <f>IF(AY75=AZ75,BB75,AZ75*$AL75/100)</f>
        <v>#REF!</v>
      </c>
      <c r="BD75" s="76"/>
      <c r="BE75" s="76"/>
      <c r="BL75" s="76" t="e">
        <f>IF(AY75=AZ75,0,1)</f>
        <v>#REF!</v>
      </c>
      <c r="BM75" s="76" t="e">
        <f>IF(BL75=1,AL75,"")</f>
        <v>#REF!</v>
      </c>
      <c r="BO75" s="1"/>
      <c r="BP75" s="1"/>
      <c r="BQ75" s="1"/>
      <c r="BR75" s="1"/>
      <c r="BS75" s="1"/>
      <c r="BT75" s="1"/>
      <c r="BU75" s="1"/>
      <c r="BV75" s="1"/>
    </row>
    <row r="76" spans="2:74" s="25" customFormat="1" ht="18" customHeight="1">
      <c r="B76" s="387"/>
      <c r="C76" s="388"/>
      <c r="D76" s="388"/>
      <c r="E76" s="388"/>
      <c r="F76" s="388"/>
      <c r="G76" s="388"/>
      <c r="H76" s="388"/>
      <c r="I76" s="389"/>
      <c r="J76" s="387"/>
      <c r="K76" s="388"/>
      <c r="L76" s="388"/>
      <c r="M76" s="388"/>
      <c r="N76" s="393"/>
      <c r="O76" s="206"/>
      <c r="P76" s="197" t="s">
        <v>31</v>
      </c>
      <c r="Q76" s="204"/>
      <c r="R76" s="197" t="s">
        <v>1</v>
      </c>
      <c r="S76" s="202"/>
      <c r="T76" s="395" t="s">
        <v>108</v>
      </c>
      <c r="U76" s="395"/>
      <c r="V76" s="396"/>
      <c r="W76" s="397"/>
      <c r="X76" s="397"/>
      <c r="Y76" s="192"/>
      <c r="Z76" s="236"/>
      <c r="AA76" s="237"/>
      <c r="AB76" s="237"/>
      <c r="AC76" s="192"/>
      <c r="AD76" s="236"/>
      <c r="AE76" s="237"/>
      <c r="AF76" s="237"/>
      <c r="AG76" s="238"/>
      <c r="AH76" s="270"/>
      <c r="AI76" s="271"/>
      <c r="AJ76" s="271"/>
      <c r="AK76" s="398"/>
      <c r="AL76" s="123"/>
      <c r="AM76" s="126"/>
      <c r="AN76" s="270"/>
      <c r="AO76" s="271"/>
      <c r="AP76" s="271"/>
      <c r="AQ76" s="271"/>
      <c r="AR76" s="271"/>
      <c r="AS76" s="234"/>
      <c r="AT76" s="32"/>
      <c r="AU76" s="32"/>
      <c r="AV76" s="30" t="str">
        <f>IF(OR(O76="",Q76=""),"", IF(O76&lt;20,DATE(O76+118,Q76,IF(S76="",1,S76)),DATE(O76+88,Q76,IF(S76="",1,S76))))</f>
        <v/>
      </c>
      <c r="AW76" s="31" t="e">
        <f>IF(AV76&lt;=#REF!,"昔",IF(AV76&lt;=#REF!,"上",IF(AV76&lt;=#REF!,"中","下")))</f>
        <v>#REF!</v>
      </c>
      <c r="AX76" s="78" t="e">
        <f>IF(AV76&lt;=#REF!,5,IF(AV76&lt;=#REF!,7,IF(AV76&lt;=#REF!,9,11)))</f>
        <v>#REF!</v>
      </c>
      <c r="AY76" s="155"/>
      <c r="AZ76" s="156"/>
      <c r="BA76" s="157">
        <f t="shared" ref="BA76" si="31">AN76</f>
        <v>0</v>
      </c>
      <c r="BB76" s="156"/>
      <c r="BC76" s="156"/>
      <c r="BD76" s="76"/>
      <c r="BE76" s="76"/>
      <c r="BL76" s="1"/>
      <c r="BM76" s="1"/>
      <c r="BO76" s="1" t="e">
        <f>IF(O76&lt;=VALUE(概算年度),O76+2018,O76+1988)</f>
        <v>#REF!</v>
      </c>
      <c r="BP76" s="1" t="e">
        <f>IF(BO76=2019,1)</f>
        <v>#REF!</v>
      </c>
      <c r="BQ76" s="4" t="e">
        <f>IF(BO76&lt;=2018,1)</f>
        <v>#REF!</v>
      </c>
      <c r="BR76" s="4" t="e">
        <f>IF(BO76&gt;=2020,1)</f>
        <v>#REF!</v>
      </c>
      <c r="BS76" s="4" t="e">
        <f>IF(AND(O76=31,Q76=1,O77=31),1,IF(AND(O76=31,Q76=2,O77=31),2,IF(AND(O76=31,Q76=3,O77=31),3,IF(AND(O76=31,Q76=4,O77=31),4,IF(AND(O76&gt;VALUE(概算年度),O76&lt;31,O77=31),5)))))</f>
        <v>#REF!</v>
      </c>
      <c r="BT76" s="4" t="b">
        <f>IF(OR(O76=31,O76=1),IF(AND(O77=1,OR(Q76=1,Q76=2,Q76=3,Q76=4,Q76=5)),1,IF(AND(O77=1,Q76=6),6,IF(AND(O77=1,Q76=7),7,IF(AND(O77=1,Q76=8),8,IF(AND(O77=1,Q76=9),9,IF(AND(O77=1,Q76=10),10,IF(AND(O77=1,Q76=11),11,IF(AND(O77=1,Q76=12),12)))))))),IF(O77=1,13))</f>
        <v>0</v>
      </c>
      <c r="BU76" s="4" t="e">
        <f>IF(AND(VALUE(概算年度)=事業主控!O76,VALUE(概算年度)=事業主控!O77),IF(事業主控!Q76=1,1,IF(事業主控!Q76=2,2,IF(事業主控!Q76=3,3))))</f>
        <v>#REF!</v>
      </c>
      <c r="BV76" s="4"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s="25" customFormat="1" ht="18" customHeight="1">
      <c r="B77" s="390"/>
      <c r="C77" s="391"/>
      <c r="D77" s="391"/>
      <c r="E77" s="391"/>
      <c r="F77" s="391"/>
      <c r="G77" s="391"/>
      <c r="H77" s="391"/>
      <c r="I77" s="392"/>
      <c r="J77" s="390"/>
      <c r="K77" s="391"/>
      <c r="L77" s="391"/>
      <c r="M77" s="391"/>
      <c r="N77" s="394"/>
      <c r="O77" s="207"/>
      <c r="P77" s="198" t="s">
        <v>0</v>
      </c>
      <c r="Q77" s="205"/>
      <c r="R77" s="198" t="s">
        <v>1</v>
      </c>
      <c r="S77" s="203"/>
      <c r="T77" s="399" t="s">
        <v>21</v>
      </c>
      <c r="U77" s="399"/>
      <c r="V77" s="410"/>
      <c r="W77" s="411"/>
      <c r="X77" s="411"/>
      <c r="Y77" s="412"/>
      <c r="Z77" s="410"/>
      <c r="AA77" s="411"/>
      <c r="AB77" s="411"/>
      <c r="AC77" s="411"/>
      <c r="AD77" s="403"/>
      <c r="AE77" s="404"/>
      <c r="AF77" s="404"/>
      <c r="AG77" s="405"/>
      <c r="AH77" s="284">
        <f>V77+Z77-AD77</f>
        <v>0</v>
      </c>
      <c r="AI77" s="285"/>
      <c r="AJ77" s="285"/>
      <c r="AK77" s="286"/>
      <c r="AL77" s="278"/>
      <c r="AM77" s="279"/>
      <c r="AN77" s="280"/>
      <c r="AO77" s="281"/>
      <c r="AP77" s="281"/>
      <c r="AQ77" s="281"/>
      <c r="AR77" s="281"/>
      <c r="AS77" s="233"/>
      <c r="AT77" s="32"/>
      <c r="AU77" s="32"/>
      <c r="AV77" s="30"/>
      <c r="AW77" s="31"/>
      <c r="AX77" s="78"/>
      <c r="AY77" s="90">
        <f t="shared" ref="AY77" si="32">AH77</f>
        <v>0</v>
      </c>
      <c r="AZ77" s="89" t="e">
        <f>IF(AV76&lt;=#REF!,AH77,IF(AND(AV76&gt;=#REF!,AV76&lt;=#REF!),AH77*105/108,AH77))</f>
        <v>#REF!</v>
      </c>
      <c r="BA77" s="88"/>
      <c r="BB77" s="89">
        <f t="shared" ref="BB77" si="33">IF($AL77="賃金で算定",0,INT(AY77*$AL77/100))</f>
        <v>0</v>
      </c>
      <c r="BC77" s="89" t="e">
        <f>IF(AY77=AZ77,BB77,AZ77*$AL77/100)</f>
        <v>#REF!</v>
      </c>
      <c r="BD77" s="76"/>
      <c r="BE77" s="76"/>
      <c r="BL77" s="76" t="e">
        <f>IF(AY77=AZ77,0,1)</f>
        <v>#REF!</v>
      </c>
      <c r="BM77" s="76" t="e">
        <f>IF(BL77=1,AL77,"")</f>
        <v>#REF!</v>
      </c>
      <c r="BV77" s="1"/>
    </row>
    <row r="78" spans="2:74" s="25" customFormat="1" ht="18" customHeight="1">
      <c r="B78" s="413" t="s">
        <v>81</v>
      </c>
      <c r="C78" s="414"/>
      <c r="D78" s="414"/>
      <c r="E78" s="415"/>
      <c r="F78" s="496"/>
      <c r="G78" s="423"/>
      <c r="H78" s="423"/>
      <c r="I78" s="423"/>
      <c r="J78" s="423"/>
      <c r="K78" s="423"/>
      <c r="L78" s="423"/>
      <c r="M78" s="423"/>
      <c r="N78" s="424"/>
      <c r="O78" s="413" t="s">
        <v>82</v>
      </c>
      <c r="P78" s="414"/>
      <c r="Q78" s="414"/>
      <c r="R78" s="414"/>
      <c r="S78" s="414"/>
      <c r="T78" s="414"/>
      <c r="U78" s="415"/>
      <c r="V78" s="270"/>
      <c r="W78" s="271"/>
      <c r="X78" s="271"/>
      <c r="Y78" s="398"/>
      <c r="Z78" s="128"/>
      <c r="AA78" s="129"/>
      <c r="AB78" s="129"/>
      <c r="AC78" s="127"/>
      <c r="AD78" s="128"/>
      <c r="AE78" s="129"/>
      <c r="AF78" s="129"/>
      <c r="AG78" s="127"/>
      <c r="AH78" s="270"/>
      <c r="AI78" s="271"/>
      <c r="AJ78" s="271"/>
      <c r="AK78" s="398"/>
      <c r="AL78" s="128"/>
      <c r="AM78" s="130"/>
      <c r="AN78" s="270"/>
      <c r="AO78" s="271"/>
      <c r="AP78" s="271"/>
      <c r="AQ78" s="271"/>
      <c r="AR78" s="271"/>
      <c r="AS78" s="218"/>
      <c r="AT78" s="32"/>
      <c r="AU78" s="32"/>
      <c r="AW78" s="31"/>
      <c r="AX78" s="78"/>
      <c r="AY78" s="155"/>
      <c r="AZ78" s="171"/>
      <c r="BA78" s="172">
        <f>BA60+BA62+BA64+BA66+BA68+BA70+BA72+BA74+BA76</f>
        <v>0</v>
      </c>
      <c r="BB78" s="173">
        <f>BB61+BB63+BB65+BB67+BB69+BB71+BB73+BB75+BB77</f>
        <v>0</v>
      </c>
      <c r="BC78" s="173">
        <f>SUMIF(BL61:BL77,0,BC61:BC77)+ROUNDDOWN(ROUNDDOWN(BL78*105/108,0)*BM78/100,0)</f>
        <v>0</v>
      </c>
      <c r="BD78" s="76"/>
      <c r="BE78" s="76"/>
      <c r="BL78" s="76">
        <f>SUMIF(BL61:BL77,1,AH61:AK77)</f>
        <v>0</v>
      </c>
      <c r="BM78" s="76">
        <f>IF(COUNT(BM61:BM77)=0,0,SUM(BM61:BM77)/COUNT(BM61:BM77))</f>
        <v>0</v>
      </c>
      <c r="BV78" s="4"/>
    </row>
    <row r="79" spans="2:74" s="25" customFormat="1" ht="18" customHeight="1">
      <c r="B79" s="416"/>
      <c r="C79" s="417"/>
      <c r="D79" s="417"/>
      <c r="E79" s="418"/>
      <c r="F79" s="497"/>
      <c r="G79" s="426"/>
      <c r="H79" s="426"/>
      <c r="I79" s="426"/>
      <c r="J79" s="426"/>
      <c r="K79" s="426"/>
      <c r="L79" s="426"/>
      <c r="M79" s="426"/>
      <c r="N79" s="427"/>
      <c r="O79" s="416"/>
      <c r="P79" s="417"/>
      <c r="Q79" s="417"/>
      <c r="R79" s="417"/>
      <c r="S79" s="417"/>
      <c r="T79" s="417"/>
      <c r="U79" s="418"/>
      <c r="V79" s="430"/>
      <c r="W79" s="435"/>
      <c r="X79" s="435"/>
      <c r="Y79" s="499"/>
      <c r="Z79" s="430"/>
      <c r="AA79" s="435"/>
      <c r="AB79" s="435"/>
      <c r="AC79" s="435"/>
      <c r="AD79" s="430"/>
      <c r="AE79" s="435"/>
      <c r="AF79" s="435"/>
      <c r="AG79" s="435"/>
      <c r="AH79" s="430"/>
      <c r="AI79" s="435"/>
      <c r="AJ79" s="435"/>
      <c r="AK79" s="435"/>
      <c r="AL79" s="216"/>
      <c r="AM79" s="219"/>
      <c r="AN79" s="430"/>
      <c r="AO79" s="435"/>
      <c r="AP79" s="435"/>
      <c r="AQ79" s="435"/>
      <c r="AR79" s="435"/>
      <c r="AS79" s="219"/>
      <c r="AT79" s="32"/>
      <c r="AU79" s="32"/>
      <c r="AW79" s="31"/>
      <c r="AX79" s="78"/>
      <c r="AY79" s="174">
        <f>AY61+AY63+AY65+AY67+AY69+AY71+AY73+AY75+AY77</f>
        <v>0</v>
      </c>
      <c r="AZ79" s="175"/>
      <c r="BA79" s="175"/>
      <c r="BB79" s="176">
        <f>BB78</f>
        <v>0</v>
      </c>
      <c r="BC79" s="177"/>
      <c r="BD79" s="76"/>
      <c r="BE79" s="76"/>
    </row>
    <row r="80" spans="2:74" s="25" customFormat="1" ht="18" customHeight="1">
      <c r="B80" s="419"/>
      <c r="C80" s="420"/>
      <c r="D80" s="420"/>
      <c r="E80" s="421"/>
      <c r="F80" s="498"/>
      <c r="G80" s="428"/>
      <c r="H80" s="428"/>
      <c r="I80" s="428"/>
      <c r="J80" s="428"/>
      <c r="K80" s="428"/>
      <c r="L80" s="428"/>
      <c r="M80" s="428"/>
      <c r="N80" s="429"/>
      <c r="O80" s="419"/>
      <c r="P80" s="420"/>
      <c r="Q80" s="420"/>
      <c r="R80" s="420"/>
      <c r="S80" s="420"/>
      <c r="T80" s="420"/>
      <c r="U80" s="421"/>
      <c r="V80" s="284">
        <f>SUM(V61,V63,V65,V67,V69,V71,V73,V75,V77)</f>
        <v>0</v>
      </c>
      <c r="W80" s="285"/>
      <c r="X80" s="285"/>
      <c r="Y80" s="286"/>
      <c r="Z80" s="284">
        <f>SUM(Z61,Z63,Z65,Z67,Z69,Z71,Z73,Z75,Z77)</f>
        <v>0</v>
      </c>
      <c r="AA80" s="285"/>
      <c r="AB80" s="285"/>
      <c r="AC80" s="285"/>
      <c r="AD80" s="284">
        <f>SUM(AD61,AD63,AD65,AD67,AD69,AD71,AD73,AD75,AD77)</f>
        <v>0</v>
      </c>
      <c r="AE80" s="285"/>
      <c r="AF80" s="285"/>
      <c r="AG80" s="285"/>
      <c r="AH80" s="284">
        <f>SUM(AH61,AH63,AH65,AH67,AH69,AH71,AH73,AH75,AH77)</f>
        <v>0</v>
      </c>
      <c r="AI80" s="285"/>
      <c r="AJ80" s="285"/>
      <c r="AK80" s="286"/>
      <c r="AL80" s="215"/>
      <c r="AM80" s="217"/>
      <c r="AN80" s="280"/>
      <c r="AO80" s="281"/>
      <c r="AP80" s="281"/>
      <c r="AQ80" s="281"/>
      <c r="AR80" s="281"/>
      <c r="AS80" s="217"/>
      <c r="AT80" s="32"/>
      <c r="AU80" s="72"/>
      <c r="AW80" s="31"/>
      <c r="AX80" s="78"/>
      <c r="AY80" s="92"/>
      <c r="AZ80" s="93" t="e">
        <f>IF(AZ61+AZ63+AZ65+AZ67+AZ69+AZ71+AZ73+AZ75+AZ77=AY79,0,ROUNDDOWN(AZ61+AZ63+AZ65+AZ67+AZ69+AZ71+AZ73+AZ75+AZ77,0))</f>
        <v>#REF!</v>
      </c>
      <c r="BA80" s="91"/>
      <c r="BB80" s="91"/>
      <c r="BC80" s="93">
        <f>IF(BC78=BB79,0,BC78)</f>
        <v>0</v>
      </c>
      <c r="BD80" s="76"/>
      <c r="BE80" s="76"/>
    </row>
    <row r="81" spans="30:57" s="25" customFormat="1" ht="18" customHeight="1">
      <c r="AD81" s="1" t="str">
        <f>IF(AND($F78="",$V78+$V79&gt;0),"事業の種類を選択してください。","")</f>
        <v/>
      </c>
      <c r="AE81" s="1"/>
      <c r="AF81" s="1"/>
      <c r="AG81" s="1"/>
      <c r="AH81" s="1"/>
      <c r="AI81" s="1"/>
      <c r="AJ81" s="1"/>
      <c r="AK81" s="1"/>
      <c r="AL81" s="1"/>
      <c r="AM81" s="1"/>
      <c r="AN81" s="272">
        <f>IF(AN78=0,0,AN78+IF(AN80=0,AN79,AN80))</f>
        <v>0</v>
      </c>
      <c r="AO81" s="272"/>
      <c r="AP81" s="272"/>
      <c r="AQ81" s="272"/>
      <c r="AR81" s="272"/>
      <c r="AS81" s="32"/>
      <c r="AT81" s="32"/>
      <c r="AU81" s="32"/>
      <c r="AW81" s="31"/>
      <c r="AX81" s="78"/>
      <c r="AY81" s="78"/>
      <c r="AZ81" s="78"/>
      <c r="BA81" s="78"/>
      <c r="BB81" s="78"/>
      <c r="BC81" s="78"/>
      <c r="BD81" s="76"/>
      <c r="BE81" s="76"/>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B6" sqref="B6"/>
    </sheetView>
  </sheetViews>
  <sheetFormatPr defaultColWidth="0" defaultRowHeight="0" customHeight="1" zeroHeight="1"/>
  <cols>
    <col min="1" max="1" width="1.5" style="39" customWidth="1"/>
    <col min="2" max="14" width="3.625" style="39" customWidth="1"/>
    <col min="15" max="18" width="3.125" style="39" customWidth="1"/>
    <col min="19" max="19" width="3" style="39" customWidth="1"/>
    <col min="20" max="24" width="3.125" style="39" customWidth="1"/>
    <col min="25" max="25" width="2.125" style="39" customWidth="1"/>
    <col min="26" max="28" width="3.125" style="39" customWidth="1"/>
    <col min="29" max="29" width="2.125" style="39" customWidth="1"/>
    <col min="30" max="32" width="3.125" style="39" customWidth="1"/>
    <col min="33" max="33" width="2.125" style="39" customWidth="1"/>
    <col min="34" max="36" width="3.125" style="39" customWidth="1"/>
    <col min="37" max="37" width="2.125" style="39" customWidth="1"/>
    <col min="38" max="43" width="3.125" style="39" customWidth="1"/>
    <col min="44" max="44" width="1.25" style="39" customWidth="1"/>
    <col min="45" max="45" width="2" style="39" customWidth="1"/>
    <col min="46" max="46" width="1.375" style="39" customWidth="1"/>
    <col min="47" max="16384" width="9" style="39" hidden="1"/>
  </cols>
  <sheetData>
    <row r="1" spans="1:45" ht="6" customHeight="1"/>
    <row r="2" spans="1:45" ht="24" customHeight="1">
      <c r="X2" s="40"/>
      <c r="Y2" s="40"/>
      <c r="Z2" s="41"/>
      <c r="AA2" s="41"/>
      <c r="AB2" s="41"/>
      <c r="AC2" s="41"/>
      <c r="AD2" s="41"/>
      <c r="AE2" s="41"/>
      <c r="AF2" s="41"/>
      <c r="AG2" s="41"/>
      <c r="AH2" s="41"/>
      <c r="AI2" s="41"/>
      <c r="AJ2" s="41"/>
      <c r="AK2" s="41"/>
      <c r="AL2" s="41"/>
      <c r="AM2" s="41"/>
      <c r="AN2" s="41"/>
      <c r="AO2" s="41"/>
      <c r="AP2" s="41"/>
      <c r="AQ2" s="41"/>
      <c r="AR2" s="41"/>
      <c r="AS2" s="41"/>
    </row>
    <row r="3" spans="1:45" ht="9" customHeight="1">
      <c r="U3" s="47"/>
      <c r="V3" s="47"/>
      <c r="W3" s="47"/>
      <c r="X3" s="47"/>
      <c r="Y3" s="47"/>
      <c r="Z3" s="48"/>
      <c r="AA3" s="48"/>
      <c r="AB3" s="104"/>
      <c r="AC3" s="104"/>
      <c r="AD3" s="104"/>
      <c r="AE3" s="104"/>
      <c r="AF3" s="104"/>
      <c r="AG3" s="104"/>
      <c r="AH3" s="104"/>
      <c r="AI3" s="104"/>
      <c r="AJ3" s="104"/>
      <c r="AK3" s="104"/>
      <c r="AL3" s="104"/>
      <c r="AM3" s="104"/>
      <c r="AN3" s="104"/>
      <c r="AO3" s="104"/>
      <c r="AP3" s="104"/>
      <c r="AQ3" s="104"/>
      <c r="AR3" s="104"/>
      <c r="AS3" s="104"/>
    </row>
    <row r="4" spans="1:45" ht="17.25" customHeight="1">
      <c r="B4" s="42" t="s">
        <v>9</v>
      </c>
      <c r="U4" s="49" t="s">
        <v>76</v>
      </c>
      <c r="V4" s="47"/>
      <c r="W4" s="47"/>
      <c r="X4" s="47"/>
      <c r="Y4" s="47"/>
      <c r="AC4" s="56"/>
    </row>
    <row r="5" spans="1:45" ht="13.15" customHeight="1">
      <c r="M5" s="50"/>
      <c r="N5" s="500" t="s">
        <v>39</v>
      </c>
      <c r="O5" s="500"/>
      <c r="P5" s="500"/>
      <c r="Q5" s="500"/>
      <c r="R5" s="500"/>
      <c r="S5" s="500"/>
      <c r="T5" s="500"/>
      <c r="U5" s="500"/>
      <c r="V5" s="500"/>
      <c r="W5" s="500"/>
      <c r="X5" s="500"/>
      <c r="Y5" s="500"/>
      <c r="Z5" s="500"/>
      <c r="AA5" s="500"/>
      <c r="AB5" s="500"/>
      <c r="AC5" s="500"/>
      <c r="AD5" s="500"/>
      <c r="AE5" s="500"/>
      <c r="AF5" s="50"/>
      <c r="AM5" s="553" t="s">
        <v>72</v>
      </c>
      <c r="AN5" s="554"/>
      <c r="AO5" s="554"/>
      <c r="AP5" s="555"/>
    </row>
    <row r="6" spans="1:45" ht="13.15" customHeight="1">
      <c r="M6" s="51"/>
      <c r="N6" s="501"/>
      <c r="O6" s="501"/>
      <c r="P6" s="501"/>
      <c r="Q6" s="501"/>
      <c r="R6" s="501"/>
      <c r="S6" s="501"/>
      <c r="T6" s="501"/>
      <c r="U6" s="501"/>
      <c r="V6" s="501"/>
      <c r="W6" s="501"/>
      <c r="X6" s="501"/>
      <c r="Y6" s="501"/>
      <c r="Z6" s="501"/>
      <c r="AA6" s="501"/>
      <c r="AB6" s="501"/>
      <c r="AC6" s="501"/>
      <c r="AD6" s="501"/>
      <c r="AE6" s="501"/>
      <c r="AF6" s="51"/>
      <c r="AM6" s="556"/>
      <c r="AN6" s="557"/>
      <c r="AO6" s="557"/>
      <c r="AP6" s="558"/>
    </row>
    <row r="7" spans="1:45" ht="12.75" customHeight="1">
      <c r="AM7" s="113"/>
      <c r="AN7" s="113"/>
    </row>
    <row r="8" spans="1:45" ht="6" customHeight="1"/>
    <row r="9" spans="1:45" ht="12" customHeight="1">
      <c r="B9" s="605" t="s">
        <v>2</v>
      </c>
      <c r="C9" s="606"/>
      <c r="D9" s="606"/>
      <c r="E9" s="606"/>
      <c r="F9" s="606"/>
      <c r="G9" s="606"/>
      <c r="H9" s="606"/>
      <c r="I9" s="607"/>
      <c r="J9" s="613" t="s">
        <v>10</v>
      </c>
      <c r="K9" s="613"/>
      <c r="L9" s="114" t="s">
        <v>3</v>
      </c>
      <c r="M9" s="613" t="s">
        <v>11</v>
      </c>
      <c r="N9" s="613"/>
      <c r="O9" s="641" t="s">
        <v>12</v>
      </c>
      <c r="P9" s="613"/>
      <c r="Q9" s="613"/>
      <c r="R9" s="613"/>
      <c r="S9" s="613"/>
      <c r="T9" s="613"/>
      <c r="U9" s="613" t="s">
        <v>13</v>
      </c>
      <c r="V9" s="613"/>
      <c r="W9" s="613"/>
      <c r="X9" s="41"/>
      <c r="Y9" s="41"/>
      <c r="Z9" s="41"/>
      <c r="AA9" s="41"/>
      <c r="AB9" s="41"/>
      <c r="AC9" s="41"/>
      <c r="AD9" s="41"/>
      <c r="AE9" s="41"/>
      <c r="AF9" s="41"/>
      <c r="AG9" s="41"/>
      <c r="AH9" s="41"/>
      <c r="AI9" s="41"/>
      <c r="AJ9" s="41"/>
      <c r="AK9" s="41"/>
      <c r="AL9" s="533">
        <f>事業主控!AL9</f>
        <v>0</v>
      </c>
      <c r="AM9" s="534"/>
      <c r="AN9" s="513" t="s">
        <v>4</v>
      </c>
      <c r="AO9" s="513"/>
      <c r="AP9" s="518">
        <f>事業主控!AP9</f>
        <v>0</v>
      </c>
      <c r="AQ9" s="518"/>
      <c r="AR9" s="513" t="s">
        <v>5</v>
      </c>
      <c r="AS9" s="514"/>
    </row>
    <row r="10" spans="1:45" ht="13.9" customHeight="1">
      <c r="B10" s="606"/>
      <c r="C10" s="606"/>
      <c r="D10" s="606"/>
      <c r="E10" s="606"/>
      <c r="F10" s="606"/>
      <c r="G10" s="606"/>
      <c r="H10" s="606"/>
      <c r="I10" s="607"/>
      <c r="J10" s="609">
        <f>事業主控!J10</f>
        <v>0</v>
      </c>
      <c r="K10" s="611">
        <f>事業主控!K10</f>
        <v>0</v>
      </c>
      <c r="L10" s="609">
        <f>事業主控!L10</f>
        <v>0</v>
      </c>
      <c r="M10" s="639">
        <f>事業主控!M10</f>
        <v>0</v>
      </c>
      <c r="N10" s="531">
        <f>事業主控!N10</f>
        <v>0</v>
      </c>
      <c r="O10" s="609">
        <f>事業主控!O10</f>
        <v>0</v>
      </c>
      <c r="P10" s="521">
        <f>事業主控!P10</f>
        <v>0</v>
      </c>
      <c r="Q10" s="521">
        <f>事業主控!Q10</f>
        <v>0</v>
      </c>
      <c r="R10" s="521">
        <f>事業主控!R10</f>
        <v>0</v>
      </c>
      <c r="S10" s="521">
        <f>事業主控!S10</f>
        <v>0</v>
      </c>
      <c r="T10" s="531">
        <f>事業主控!T10</f>
        <v>0</v>
      </c>
      <c r="U10" s="609">
        <f>事業主控!U10</f>
        <v>0</v>
      </c>
      <c r="V10" s="521">
        <f>事業主控!V10</f>
        <v>0</v>
      </c>
      <c r="W10" s="529">
        <f>事業主控!W10</f>
        <v>0</v>
      </c>
      <c r="X10" s="41"/>
      <c r="Y10" s="41"/>
      <c r="Z10" s="41"/>
      <c r="AA10" s="41"/>
      <c r="AB10" s="41"/>
      <c r="AC10" s="41"/>
      <c r="AD10" s="41"/>
      <c r="AE10" s="41"/>
      <c r="AF10" s="41"/>
      <c r="AG10" s="41"/>
      <c r="AH10" s="41"/>
      <c r="AI10" s="41"/>
      <c r="AJ10" s="41"/>
      <c r="AK10" s="41"/>
      <c r="AL10" s="535"/>
      <c r="AM10" s="536"/>
      <c r="AN10" s="539"/>
      <c r="AO10" s="539"/>
      <c r="AP10" s="519"/>
      <c r="AQ10" s="519"/>
      <c r="AR10" s="539"/>
      <c r="AS10" s="688"/>
    </row>
    <row r="11" spans="1:45" ht="9" customHeight="1">
      <c r="B11" s="606"/>
      <c r="C11" s="606"/>
      <c r="D11" s="606"/>
      <c r="E11" s="606"/>
      <c r="F11" s="606"/>
      <c r="G11" s="606"/>
      <c r="H11" s="606"/>
      <c r="I11" s="607"/>
      <c r="J11" s="610"/>
      <c r="K11" s="612"/>
      <c r="L11" s="610"/>
      <c r="M11" s="640"/>
      <c r="N11" s="532"/>
      <c r="O11" s="610"/>
      <c r="P11" s="522"/>
      <c r="Q11" s="522"/>
      <c r="R11" s="522"/>
      <c r="S11" s="522"/>
      <c r="T11" s="532"/>
      <c r="U11" s="610"/>
      <c r="V11" s="522"/>
      <c r="W11" s="530"/>
      <c r="X11" s="41"/>
      <c r="Y11" s="41"/>
      <c r="Z11" s="41"/>
      <c r="AA11" s="41"/>
      <c r="AB11" s="41"/>
      <c r="AC11" s="41"/>
      <c r="AD11" s="41"/>
      <c r="AE11" s="41"/>
      <c r="AF11" s="41"/>
      <c r="AG11" s="41"/>
      <c r="AH11" s="41"/>
      <c r="AI11" s="41"/>
      <c r="AJ11" s="41"/>
      <c r="AK11" s="41"/>
      <c r="AL11" s="537"/>
      <c r="AM11" s="538"/>
      <c r="AN11" s="516"/>
      <c r="AO11" s="516"/>
      <c r="AP11" s="520"/>
      <c r="AQ11" s="520"/>
      <c r="AR11" s="516"/>
      <c r="AS11" s="517"/>
    </row>
    <row r="12" spans="1:45" ht="6" customHeight="1">
      <c r="B12" s="608"/>
      <c r="C12" s="608"/>
      <c r="D12" s="608"/>
      <c r="E12" s="608"/>
      <c r="F12" s="608"/>
      <c r="G12" s="608"/>
      <c r="H12" s="608"/>
      <c r="I12" s="591"/>
      <c r="J12" s="610"/>
      <c r="K12" s="612"/>
      <c r="L12" s="610"/>
      <c r="M12" s="640"/>
      <c r="N12" s="532"/>
      <c r="O12" s="610"/>
      <c r="P12" s="522"/>
      <c r="Q12" s="522"/>
      <c r="R12" s="522"/>
      <c r="S12" s="522"/>
      <c r="T12" s="532"/>
      <c r="U12" s="610"/>
      <c r="V12" s="522"/>
      <c r="W12" s="530"/>
      <c r="X12" s="41"/>
      <c r="Y12" s="41"/>
      <c r="Z12" s="41"/>
      <c r="AA12" s="41"/>
      <c r="AB12" s="41"/>
      <c r="AC12" s="41"/>
      <c r="AD12" s="41"/>
      <c r="AE12" s="41"/>
      <c r="AF12" s="41"/>
      <c r="AG12" s="41"/>
      <c r="AH12" s="41"/>
      <c r="AI12" s="41"/>
      <c r="AJ12" s="41"/>
      <c r="AK12" s="41"/>
    </row>
    <row r="13" spans="1:45" s="40" customFormat="1" ht="15" customHeight="1">
      <c r="A13" s="39"/>
      <c r="B13" s="614" t="s">
        <v>14</v>
      </c>
      <c r="C13" s="615"/>
      <c r="D13" s="615"/>
      <c r="E13" s="615"/>
      <c r="F13" s="615"/>
      <c r="G13" s="615"/>
      <c r="H13" s="615"/>
      <c r="I13" s="616"/>
      <c r="J13" s="614" t="s">
        <v>6</v>
      </c>
      <c r="K13" s="615"/>
      <c r="L13" s="615"/>
      <c r="M13" s="615"/>
      <c r="N13" s="623"/>
      <c r="O13" s="632" t="s">
        <v>15</v>
      </c>
      <c r="P13" s="615"/>
      <c r="Q13" s="615"/>
      <c r="R13" s="615"/>
      <c r="S13" s="615"/>
      <c r="T13" s="615"/>
      <c r="U13" s="616"/>
      <c r="V13" s="115" t="s">
        <v>77</v>
      </c>
      <c r="W13" s="116"/>
      <c r="X13" s="116"/>
      <c r="Y13" s="502" t="s">
        <v>78</v>
      </c>
      <c r="Z13" s="502"/>
      <c r="AA13" s="502"/>
      <c r="AB13" s="502"/>
      <c r="AC13" s="502"/>
      <c r="AD13" s="502"/>
      <c r="AE13" s="502"/>
      <c r="AF13" s="502"/>
      <c r="AG13" s="502"/>
      <c r="AH13" s="502"/>
      <c r="AI13" s="116"/>
      <c r="AJ13" s="116"/>
      <c r="AK13" s="117"/>
      <c r="AL13" s="118" t="s">
        <v>79</v>
      </c>
      <c r="AM13" s="119"/>
      <c r="AN13" s="510" t="s">
        <v>80</v>
      </c>
      <c r="AO13" s="510"/>
      <c r="AP13" s="510"/>
      <c r="AQ13" s="510"/>
      <c r="AR13" s="510"/>
      <c r="AS13" s="511"/>
    </row>
    <row r="14" spans="1:45" s="40" customFormat="1" ht="13.9" customHeight="1">
      <c r="A14" s="39"/>
      <c r="B14" s="617"/>
      <c r="C14" s="618"/>
      <c r="D14" s="618"/>
      <c r="E14" s="618"/>
      <c r="F14" s="618"/>
      <c r="G14" s="618"/>
      <c r="H14" s="618"/>
      <c r="I14" s="619"/>
      <c r="J14" s="617"/>
      <c r="K14" s="618"/>
      <c r="L14" s="618"/>
      <c r="M14" s="618"/>
      <c r="N14" s="624"/>
      <c r="O14" s="633"/>
      <c r="P14" s="618"/>
      <c r="Q14" s="618"/>
      <c r="R14" s="618"/>
      <c r="S14" s="618"/>
      <c r="T14" s="618"/>
      <c r="U14" s="619"/>
      <c r="V14" s="626" t="s">
        <v>7</v>
      </c>
      <c r="W14" s="627"/>
      <c r="X14" s="627"/>
      <c r="Y14" s="628"/>
      <c r="Z14" s="657" t="s">
        <v>16</v>
      </c>
      <c r="AA14" s="658"/>
      <c r="AB14" s="658"/>
      <c r="AC14" s="659"/>
      <c r="AD14" s="503" t="s">
        <v>17</v>
      </c>
      <c r="AE14" s="504"/>
      <c r="AF14" s="504"/>
      <c r="AG14" s="505"/>
      <c r="AH14" s="512" t="s">
        <v>40</v>
      </c>
      <c r="AI14" s="513"/>
      <c r="AJ14" s="513"/>
      <c r="AK14" s="514"/>
      <c r="AL14" s="549" t="s">
        <v>18</v>
      </c>
      <c r="AM14" s="550"/>
      <c r="AN14" s="545" t="s">
        <v>19</v>
      </c>
      <c r="AO14" s="546"/>
      <c r="AP14" s="546"/>
      <c r="AQ14" s="546"/>
      <c r="AR14" s="547"/>
      <c r="AS14" s="548"/>
    </row>
    <row r="15" spans="1:45" s="40" customFormat="1" ht="13.9" customHeight="1">
      <c r="A15" s="39"/>
      <c r="B15" s="620"/>
      <c r="C15" s="621"/>
      <c r="D15" s="621"/>
      <c r="E15" s="621"/>
      <c r="F15" s="621"/>
      <c r="G15" s="621"/>
      <c r="H15" s="621"/>
      <c r="I15" s="622"/>
      <c r="J15" s="620"/>
      <c r="K15" s="621"/>
      <c r="L15" s="621"/>
      <c r="M15" s="621"/>
      <c r="N15" s="625"/>
      <c r="O15" s="634"/>
      <c r="P15" s="621"/>
      <c r="Q15" s="621"/>
      <c r="R15" s="621"/>
      <c r="S15" s="621"/>
      <c r="T15" s="621"/>
      <c r="U15" s="622"/>
      <c r="V15" s="629"/>
      <c r="W15" s="630"/>
      <c r="X15" s="630"/>
      <c r="Y15" s="631"/>
      <c r="Z15" s="660"/>
      <c r="AA15" s="661"/>
      <c r="AB15" s="661"/>
      <c r="AC15" s="662"/>
      <c r="AD15" s="506"/>
      <c r="AE15" s="507"/>
      <c r="AF15" s="507"/>
      <c r="AG15" s="508"/>
      <c r="AH15" s="515"/>
      <c r="AI15" s="516"/>
      <c r="AJ15" s="516"/>
      <c r="AK15" s="517"/>
      <c r="AL15" s="551"/>
      <c r="AM15" s="552"/>
      <c r="AN15" s="642"/>
      <c r="AO15" s="642"/>
      <c r="AP15" s="642"/>
      <c r="AQ15" s="642"/>
      <c r="AR15" s="642"/>
      <c r="AS15" s="643"/>
    </row>
    <row r="16" spans="1:45" ht="18" customHeight="1">
      <c r="B16" s="523">
        <f>事業主控!B16</f>
        <v>0</v>
      </c>
      <c r="C16" s="524"/>
      <c r="D16" s="524"/>
      <c r="E16" s="524"/>
      <c r="F16" s="524"/>
      <c r="G16" s="524"/>
      <c r="H16" s="524"/>
      <c r="I16" s="575"/>
      <c r="J16" s="523">
        <f>事業主控!J16</f>
        <v>0</v>
      </c>
      <c r="K16" s="524"/>
      <c r="L16" s="524"/>
      <c r="M16" s="524"/>
      <c r="N16" s="525"/>
      <c r="O16" s="120">
        <f>事業主控!O16</f>
        <v>0</v>
      </c>
      <c r="P16" s="121" t="s">
        <v>0</v>
      </c>
      <c r="Q16" s="120">
        <f>事業主控!Q16</f>
        <v>0</v>
      </c>
      <c r="R16" s="121" t="s">
        <v>1</v>
      </c>
      <c r="S16" s="120">
        <f>事業主控!S16</f>
        <v>0</v>
      </c>
      <c r="T16" s="541" t="s">
        <v>20</v>
      </c>
      <c r="U16" s="541"/>
      <c r="V16" s="396">
        <f>事業主控!V16:X16</f>
        <v>0</v>
      </c>
      <c r="W16" s="397"/>
      <c r="X16" s="397"/>
      <c r="Y16" s="122" t="s">
        <v>8</v>
      </c>
      <c r="Z16" s="123"/>
      <c r="AA16" s="124"/>
      <c r="AB16" s="124"/>
      <c r="AC16" s="122" t="s">
        <v>8</v>
      </c>
      <c r="AD16" s="123"/>
      <c r="AE16" s="124"/>
      <c r="AF16" s="124"/>
      <c r="AG16" s="125" t="s">
        <v>8</v>
      </c>
      <c r="AH16" s="644" t="str">
        <f>事業主控!AH16</f>
        <v>円</v>
      </c>
      <c r="AI16" s="645"/>
      <c r="AJ16" s="645"/>
      <c r="AK16" s="646"/>
      <c r="AL16" s="123"/>
      <c r="AM16" s="126"/>
      <c r="AN16" s="270"/>
      <c r="AO16" s="271"/>
      <c r="AP16" s="271"/>
      <c r="AQ16" s="271"/>
      <c r="AR16" s="271"/>
      <c r="AS16" s="125" t="s">
        <v>8</v>
      </c>
    </row>
    <row r="17" spans="2:45" ht="18" customHeight="1">
      <c r="B17" s="542"/>
      <c r="C17" s="543"/>
      <c r="D17" s="543"/>
      <c r="E17" s="543"/>
      <c r="F17" s="543"/>
      <c r="G17" s="543"/>
      <c r="H17" s="543"/>
      <c r="I17" s="576"/>
      <c r="J17" s="542"/>
      <c r="K17" s="543"/>
      <c r="L17" s="543"/>
      <c r="M17" s="543"/>
      <c r="N17" s="544"/>
      <c r="O17" s="52">
        <f>事業主控!O17</f>
        <v>0</v>
      </c>
      <c r="P17" s="104" t="s">
        <v>0</v>
      </c>
      <c r="Q17" s="52">
        <f>事業主控!Q17</f>
        <v>0</v>
      </c>
      <c r="R17" s="104" t="s">
        <v>1</v>
      </c>
      <c r="S17" s="52">
        <f>事業主控!S17</f>
        <v>0</v>
      </c>
      <c r="T17" s="509" t="s">
        <v>21</v>
      </c>
      <c r="U17" s="509"/>
      <c r="V17" s="430">
        <f>事業主控!V17</f>
        <v>0</v>
      </c>
      <c r="W17" s="435"/>
      <c r="X17" s="435"/>
      <c r="Y17" s="435"/>
      <c r="Z17" s="430">
        <f>事業主控!Z17</f>
        <v>0</v>
      </c>
      <c r="AA17" s="435"/>
      <c r="AB17" s="435"/>
      <c r="AC17" s="435"/>
      <c r="AD17" s="430">
        <f>事業主控!AD17</f>
        <v>0</v>
      </c>
      <c r="AE17" s="435"/>
      <c r="AF17" s="435"/>
      <c r="AG17" s="435"/>
      <c r="AH17" s="430">
        <f>事業主控!AH17</f>
        <v>0</v>
      </c>
      <c r="AI17" s="435"/>
      <c r="AJ17" s="435"/>
      <c r="AK17" s="499"/>
      <c r="AL17" s="278"/>
      <c r="AM17" s="540"/>
      <c r="AN17" s="280"/>
      <c r="AO17" s="281"/>
      <c r="AP17" s="281"/>
      <c r="AQ17" s="281"/>
      <c r="AR17" s="281"/>
      <c r="AS17" s="101"/>
    </row>
    <row r="18" spans="2:45" ht="18" customHeight="1">
      <c r="B18" s="523">
        <f>事業主控!B18</f>
        <v>0</v>
      </c>
      <c r="C18" s="524"/>
      <c r="D18" s="524"/>
      <c r="E18" s="524"/>
      <c r="F18" s="524"/>
      <c r="G18" s="524"/>
      <c r="H18" s="524"/>
      <c r="I18" s="575"/>
      <c r="J18" s="523">
        <f>事業主控!J18</f>
        <v>0</v>
      </c>
      <c r="K18" s="524"/>
      <c r="L18" s="524"/>
      <c r="M18" s="524"/>
      <c r="N18" s="525"/>
      <c r="O18" s="120">
        <f>事業主控!O18</f>
        <v>0</v>
      </c>
      <c r="P18" s="121" t="s">
        <v>0</v>
      </c>
      <c r="Q18" s="120">
        <f>事業主控!Q18</f>
        <v>0</v>
      </c>
      <c r="R18" s="121" t="s">
        <v>1</v>
      </c>
      <c r="S18" s="120">
        <f>事業主控!S18</f>
        <v>0</v>
      </c>
      <c r="T18" s="541" t="s">
        <v>20</v>
      </c>
      <c r="U18" s="541"/>
      <c r="V18" s="396">
        <f>事業主控!V18:X18</f>
        <v>0</v>
      </c>
      <c r="W18" s="397"/>
      <c r="X18" s="397"/>
      <c r="Y18" s="127"/>
      <c r="Z18" s="128"/>
      <c r="AA18" s="129"/>
      <c r="AB18" s="129"/>
      <c r="AC18" s="127"/>
      <c r="AD18" s="128"/>
      <c r="AE18" s="129"/>
      <c r="AF18" s="129"/>
      <c r="AG18" s="127"/>
      <c r="AH18" s="270">
        <f>事業主控!AH18</f>
        <v>0</v>
      </c>
      <c r="AI18" s="271"/>
      <c r="AJ18" s="271"/>
      <c r="AK18" s="398"/>
      <c r="AL18" s="128"/>
      <c r="AM18" s="130"/>
      <c r="AN18" s="270"/>
      <c r="AO18" s="271"/>
      <c r="AP18" s="271"/>
      <c r="AQ18" s="271"/>
      <c r="AR18" s="271"/>
      <c r="AS18" s="131"/>
    </row>
    <row r="19" spans="2:45" ht="18" customHeight="1">
      <c r="B19" s="542"/>
      <c r="C19" s="543"/>
      <c r="D19" s="543"/>
      <c r="E19" s="543"/>
      <c r="F19" s="543"/>
      <c r="G19" s="543"/>
      <c r="H19" s="543"/>
      <c r="I19" s="576"/>
      <c r="J19" s="542"/>
      <c r="K19" s="543"/>
      <c r="L19" s="543"/>
      <c r="M19" s="543"/>
      <c r="N19" s="544"/>
      <c r="O19" s="52">
        <f>事業主控!O19</f>
        <v>0</v>
      </c>
      <c r="P19" s="104" t="s">
        <v>0</v>
      </c>
      <c r="Q19" s="52">
        <f>事業主控!Q19</f>
        <v>0</v>
      </c>
      <c r="R19" s="104" t="s">
        <v>1</v>
      </c>
      <c r="S19" s="52">
        <f>事業主控!S19</f>
        <v>0</v>
      </c>
      <c r="T19" s="509" t="s">
        <v>21</v>
      </c>
      <c r="U19" s="509"/>
      <c r="V19" s="430">
        <f>事業主控!V19</f>
        <v>0</v>
      </c>
      <c r="W19" s="435"/>
      <c r="X19" s="435"/>
      <c r="Y19" s="435"/>
      <c r="Z19" s="430">
        <f>事業主控!Z19</f>
        <v>0</v>
      </c>
      <c r="AA19" s="435"/>
      <c r="AB19" s="435"/>
      <c r="AC19" s="435"/>
      <c r="AD19" s="430">
        <f>事業主控!AD19</f>
        <v>0</v>
      </c>
      <c r="AE19" s="435"/>
      <c r="AF19" s="435"/>
      <c r="AG19" s="435"/>
      <c r="AH19" s="430">
        <f>事業主控!AH19</f>
        <v>0</v>
      </c>
      <c r="AI19" s="435"/>
      <c r="AJ19" s="435"/>
      <c r="AK19" s="499"/>
      <c r="AL19" s="278"/>
      <c r="AM19" s="540"/>
      <c r="AN19" s="280"/>
      <c r="AO19" s="281"/>
      <c r="AP19" s="281"/>
      <c r="AQ19" s="281"/>
      <c r="AR19" s="281"/>
      <c r="AS19" s="101"/>
    </row>
    <row r="20" spans="2:45" ht="18" customHeight="1">
      <c r="B20" s="523">
        <f>事業主控!B20</f>
        <v>0</v>
      </c>
      <c r="C20" s="524"/>
      <c r="D20" s="524"/>
      <c r="E20" s="524"/>
      <c r="F20" s="524"/>
      <c r="G20" s="524"/>
      <c r="H20" s="524"/>
      <c r="I20" s="575"/>
      <c r="J20" s="523">
        <f>事業主控!J20</f>
        <v>0</v>
      </c>
      <c r="K20" s="524"/>
      <c r="L20" s="524"/>
      <c r="M20" s="524"/>
      <c r="N20" s="525"/>
      <c r="O20" s="120">
        <f>事業主控!O20</f>
        <v>0</v>
      </c>
      <c r="P20" s="121" t="s">
        <v>31</v>
      </c>
      <c r="Q20" s="120">
        <f>事業主控!Q20</f>
        <v>0</v>
      </c>
      <c r="R20" s="121" t="s">
        <v>32</v>
      </c>
      <c r="S20" s="120">
        <f>事業主控!S20</f>
        <v>0</v>
      </c>
      <c r="T20" s="541" t="s">
        <v>33</v>
      </c>
      <c r="U20" s="541"/>
      <c r="V20" s="396">
        <f>事業主控!V20:X20</f>
        <v>0</v>
      </c>
      <c r="W20" s="397"/>
      <c r="X20" s="397"/>
      <c r="Y20" s="127"/>
      <c r="Z20" s="128"/>
      <c r="AA20" s="129"/>
      <c r="AB20" s="129"/>
      <c r="AC20" s="127"/>
      <c r="AD20" s="128"/>
      <c r="AE20" s="129"/>
      <c r="AF20" s="129"/>
      <c r="AG20" s="127"/>
      <c r="AH20" s="270">
        <f>事業主控!AH20</f>
        <v>0</v>
      </c>
      <c r="AI20" s="271"/>
      <c r="AJ20" s="271"/>
      <c r="AK20" s="398"/>
      <c r="AL20" s="128"/>
      <c r="AM20" s="130"/>
      <c r="AN20" s="270"/>
      <c r="AO20" s="271"/>
      <c r="AP20" s="271"/>
      <c r="AQ20" s="271"/>
      <c r="AR20" s="271"/>
      <c r="AS20" s="131"/>
    </row>
    <row r="21" spans="2:45" ht="18" customHeight="1">
      <c r="B21" s="526"/>
      <c r="C21" s="527"/>
      <c r="D21" s="527"/>
      <c r="E21" s="527"/>
      <c r="F21" s="527"/>
      <c r="G21" s="527"/>
      <c r="H21" s="527"/>
      <c r="I21" s="600"/>
      <c r="J21" s="526"/>
      <c r="K21" s="527"/>
      <c r="L21" s="527"/>
      <c r="M21" s="527"/>
      <c r="N21" s="528"/>
      <c r="O21" s="54">
        <f>事業主控!O21</f>
        <v>0</v>
      </c>
      <c r="P21" s="105" t="s">
        <v>31</v>
      </c>
      <c r="Q21" s="54">
        <f>事業主控!Q21</f>
        <v>0</v>
      </c>
      <c r="R21" s="105" t="s">
        <v>32</v>
      </c>
      <c r="S21" s="54">
        <f>事業主控!S21</f>
        <v>0</v>
      </c>
      <c r="T21" s="581" t="s">
        <v>34</v>
      </c>
      <c r="U21" s="581"/>
      <c r="V21" s="280">
        <f>事業主控!V21</f>
        <v>0</v>
      </c>
      <c r="W21" s="281"/>
      <c r="X21" s="281"/>
      <c r="Y21" s="574"/>
      <c r="Z21" s="280">
        <f>事業主控!Z21</f>
        <v>0</v>
      </c>
      <c r="AA21" s="281"/>
      <c r="AB21" s="281"/>
      <c r="AC21" s="281"/>
      <c r="AD21" s="280">
        <f>事業主控!AD21</f>
        <v>0</v>
      </c>
      <c r="AE21" s="281"/>
      <c r="AF21" s="281"/>
      <c r="AG21" s="281"/>
      <c r="AH21" s="430">
        <f>事業主控!AH21</f>
        <v>0</v>
      </c>
      <c r="AI21" s="435"/>
      <c r="AJ21" s="435"/>
      <c r="AK21" s="499"/>
      <c r="AL21" s="278"/>
      <c r="AM21" s="540"/>
      <c r="AN21" s="280"/>
      <c r="AO21" s="281"/>
      <c r="AP21" s="281"/>
      <c r="AQ21" s="281"/>
      <c r="AR21" s="281"/>
      <c r="AS21" s="101"/>
    </row>
    <row r="22" spans="2:45" ht="18" customHeight="1">
      <c r="B22" s="601">
        <f>事業主控!B22</f>
        <v>0</v>
      </c>
      <c r="C22" s="602"/>
      <c r="D22" s="602"/>
      <c r="E22" s="602"/>
      <c r="F22" s="602"/>
      <c r="G22" s="602"/>
      <c r="H22" s="602"/>
      <c r="I22" s="603"/>
      <c r="J22" s="601">
        <f>事業主控!J22</f>
        <v>0</v>
      </c>
      <c r="K22" s="602"/>
      <c r="L22" s="602"/>
      <c r="M22" s="602"/>
      <c r="N22" s="604"/>
      <c r="O22" s="52">
        <f>事業主控!O22</f>
        <v>0</v>
      </c>
      <c r="P22" s="104" t="s">
        <v>31</v>
      </c>
      <c r="Q22" s="52">
        <f>事業主控!Q22</f>
        <v>0</v>
      </c>
      <c r="R22" s="104" t="s">
        <v>32</v>
      </c>
      <c r="S22" s="52">
        <f>事業主控!S22</f>
        <v>0</v>
      </c>
      <c r="T22" s="509" t="s">
        <v>33</v>
      </c>
      <c r="U22" s="509"/>
      <c r="V22" s="396">
        <f>事業主控!V22:X22</f>
        <v>0</v>
      </c>
      <c r="W22" s="397"/>
      <c r="X22" s="397"/>
      <c r="Y22" s="46"/>
      <c r="Z22" s="132"/>
      <c r="AA22" s="102"/>
      <c r="AB22" s="102"/>
      <c r="AC22" s="46"/>
      <c r="AD22" s="132"/>
      <c r="AE22" s="102"/>
      <c r="AF22" s="102"/>
      <c r="AG22" s="46"/>
      <c r="AH22" s="270">
        <f>事業主控!AH22</f>
        <v>0</v>
      </c>
      <c r="AI22" s="271"/>
      <c r="AJ22" s="271"/>
      <c r="AK22" s="398"/>
      <c r="AL22" s="132"/>
      <c r="AM22" s="133"/>
      <c r="AN22" s="270"/>
      <c r="AO22" s="271"/>
      <c r="AP22" s="271"/>
      <c r="AQ22" s="271"/>
      <c r="AR22" s="271"/>
      <c r="AS22" s="131"/>
    </row>
    <row r="23" spans="2:45" ht="18" customHeight="1">
      <c r="B23" s="526"/>
      <c r="C23" s="527"/>
      <c r="D23" s="527"/>
      <c r="E23" s="527"/>
      <c r="F23" s="527"/>
      <c r="G23" s="527"/>
      <c r="H23" s="527"/>
      <c r="I23" s="600"/>
      <c r="J23" s="526"/>
      <c r="K23" s="527"/>
      <c r="L23" s="527"/>
      <c r="M23" s="527"/>
      <c r="N23" s="528"/>
      <c r="O23" s="54">
        <f>事業主控!O23</f>
        <v>0</v>
      </c>
      <c r="P23" s="105" t="s">
        <v>31</v>
      </c>
      <c r="Q23" s="54">
        <f>事業主控!Q23</f>
        <v>0</v>
      </c>
      <c r="R23" s="105" t="s">
        <v>32</v>
      </c>
      <c r="S23" s="54">
        <f>事業主控!S23</f>
        <v>0</v>
      </c>
      <c r="T23" s="581" t="s">
        <v>34</v>
      </c>
      <c r="U23" s="581"/>
      <c r="V23" s="430">
        <f>事業主控!V23</f>
        <v>0</v>
      </c>
      <c r="W23" s="435"/>
      <c r="X23" s="435"/>
      <c r="Y23" s="435"/>
      <c r="Z23" s="430">
        <f>事業主控!Z23</f>
        <v>0</v>
      </c>
      <c r="AA23" s="435"/>
      <c r="AB23" s="435"/>
      <c r="AC23" s="435"/>
      <c r="AD23" s="430">
        <f>事業主控!AD23</f>
        <v>0</v>
      </c>
      <c r="AE23" s="435"/>
      <c r="AF23" s="435"/>
      <c r="AG23" s="435"/>
      <c r="AH23" s="430">
        <f>事業主控!AH23</f>
        <v>0</v>
      </c>
      <c r="AI23" s="435"/>
      <c r="AJ23" s="435"/>
      <c r="AK23" s="499"/>
      <c r="AL23" s="278"/>
      <c r="AM23" s="540"/>
      <c r="AN23" s="280"/>
      <c r="AO23" s="281"/>
      <c r="AP23" s="281"/>
      <c r="AQ23" s="281"/>
      <c r="AR23" s="281"/>
      <c r="AS23" s="101"/>
    </row>
    <row r="24" spans="2:45" ht="18" customHeight="1">
      <c r="B24" s="601">
        <f>事業主控!B24</f>
        <v>0</v>
      </c>
      <c r="C24" s="602"/>
      <c r="D24" s="602"/>
      <c r="E24" s="602"/>
      <c r="F24" s="602"/>
      <c r="G24" s="602"/>
      <c r="H24" s="602"/>
      <c r="I24" s="603"/>
      <c r="J24" s="601">
        <f>事業主控!J24</f>
        <v>0</v>
      </c>
      <c r="K24" s="602"/>
      <c r="L24" s="602"/>
      <c r="M24" s="602"/>
      <c r="N24" s="604"/>
      <c r="O24" s="52">
        <f>事業主控!O24</f>
        <v>0</v>
      </c>
      <c r="P24" s="104" t="s">
        <v>31</v>
      </c>
      <c r="Q24" s="52">
        <f>事業主控!Q24</f>
        <v>0</v>
      </c>
      <c r="R24" s="104" t="s">
        <v>32</v>
      </c>
      <c r="S24" s="52">
        <f>事業主控!S24</f>
        <v>0</v>
      </c>
      <c r="T24" s="509" t="s">
        <v>33</v>
      </c>
      <c r="U24" s="509"/>
      <c r="V24" s="396">
        <f>事業主控!V24:X24</f>
        <v>0</v>
      </c>
      <c r="W24" s="397"/>
      <c r="X24" s="397"/>
      <c r="Y24" s="127"/>
      <c r="Z24" s="128"/>
      <c r="AA24" s="129"/>
      <c r="AB24" s="129"/>
      <c r="AC24" s="127"/>
      <c r="AD24" s="128"/>
      <c r="AE24" s="129"/>
      <c r="AF24" s="129"/>
      <c r="AG24" s="127"/>
      <c r="AH24" s="270">
        <f>事業主控!AH24</f>
        <v>0</v>
      </c>
      <c r="AI24" s="271"/>
      <c r="AJ24" s="271"/>
      <c r="AK24" s="398"/>
      <c r="AL24" s="132"/>
      <c r="AM24" s="133"/>
      <c r="AN24" s="270"/>
      <c r="AO24" s="271"/>
      <c r="AP24" s="271"/>
      <c r="AQ24" s="271"/>
      <c r="AR24" s="271"/>
      <c r="AS24" s="131"/>
    </row>
    <row r="25" spans="2:45" ht="18" customHeight="1">
      <c r="B25" s="526"/>
      <c r="C25" s="527"/>
      <c r="D25" s="527"/>
      <c r="E25" s="527"/>
      <c r="F25" s="527"/>
      <c r="G25" s="527"/>
      <c r="H25" s="527"/>
      <c r="I25" s="600"/>
      <c r="J25" s="526"/>
      <c r="K25" s="527"/>
      <c r="L25" s="527"/>
      <c r="M25" s="527"/>
      <c r="N25" s="528"/>
      <c r="O25" s="54">
        <f>事業主控!O25</f>
        <v>0</v>
      </c>
      <c r="P25" s="105" t="s">
        <v>31</v>
      </c>
      <c r="Q25" s="54">
        <f>事業主控!Q25</f>
        <v>0</v>
      </c>
      <c r="R25" s="105" t="s">
        <v>32</v>
      </c>
      <c r="S25" s="54">
        <f>事業主控!S25</f>
        <v>0</v>
      </c>
      <c r="T25" s="581" t="s">
        <v>34</v>
      </c>
      <c r="U25" s="581"/>
      <c r="V25" s="430">
        <f>事業主控!V25</f>
        <v>0</v>
      </c>
      <c r="W25" s="435"/>
      <c r="X25" s="435"/>
      <c r="Y25" s="435"/>
      <c r="Z25" s="430">
        <f>事業主控!Z25</f>
        <v>0</v>
      </c>
      <c r="AA25" s="435"/>
      <c r="AB25" s="435"/>
      <c r="AC25" s="435"/>
      <c r="AD25" s="430">
        <f>事業主控!AD25</f>
        <v>0</v>
      </c>
      <c r="AE25" s="435"/>
      <c r="AF25" s="435"/>
      <c r="AG25" s="435"/>
      <c r="AH25" s="430">
        <f>事業主控!AH25</f>
        <v>0</v>
      </c>
      <c r="AI25" s="435"/>
      <c r="AJ25" s="435"/>
      <c r="AK25" s="499"/>
      <c r="AL25" s="278"/>
      <c r="AM25" s="540"/>
      <c r="AN25" s="280"/>
      <c r="AO25" s="281"/>
      <c r="AP25" s="281"/>
      <c r="AQ25" s="281"/>
      <c r="AR25" s="281"/>
      <c r="AS25" s="101"/>
    </row>
    <row r="26" spans="2:45" ht="18" customHeight="1">
      <c r="B26" s="413" t="s">
        <v>81</v>
      </c>
      <c r="C26" s="414"/>
      <c r="D26" s="414"/>
      <c r="E26" s="415"/>
      <c r="F26" s="582">
        <f>事業主控!F26</f>
        <v>0</v>
      </c>
      <c r="G26" s="583"/>
      <c r="H26" s="583"/>
      <c r="I26" s="583"/>
      <c r="J26" s="583"/>
      <c r="K26" s="583"/>
      <c r="L26" s="583"/>
      <c r="M26" s="583"/>
      <c r="N26" s="584"/>
      <c r="O26" s="591" t="s">
        <v>82</v>
      </c>
      <c r="P26" s="592"/>
      <c r="Q26" s="592"/>
      <c r="R26" s="592"/>
      <c r="S26" s="592"/>
      <c r="T26" s="592"/>
      <c r="U26" s="593"/>
      <c r="V26" s="270"/>
      <c r="W26" s="271"/>
      <c r="X26" s="271"/>
      <c r="Y26" s="398"/>
      <c r="Z26" s="128"/>
      <c r="AA26" s="129"/>
      <c r="AB26" s="129"/>
      <c r="AC26" s="127"/>
      <c r="AD26" s="128"/>
      <c r="AE26" s="129"/>
      <c r="AF26" s="129"/>
      <c r="AG26" s="127"/>
      <c r="AH26" s="270"/>
      <c r="AI26" s="271"/>
      <c r="AJ26" s="271"/>
      <c r="AK26" s="398"/>
      <c r="AL26" s="128"/>
      <c r="AM26" s="130"/>
      <c r="AN26" s="270"/>
      <c r="AO26" s="271"/>
      <c r="AP26" s="271"/>
      <c r="AQ26" s="271"/>
      <c r="AR26" s="271"/>
      <c r="AS26" s="131"/>
    </row>
    <row r="27" spans="2:45" ht="18" customHeight="1">
      <c r="B27" s="416"/>
      <c r="C27" s="417"/>
      <c r="D27" s="417"/>
      <c r="E27" s="418"/>
      <c r="F27" s="585"/>
      <c r="G27" s="586"/>
      <c r="H27" s="586"/>
      <c r="I27" s="586"/>
      <c r="J27" s="586"/>
      <c r="K27" s="586"/>
      <c r="L27" s="586"/>
      <c r="M27" s="586"/>
      <c r="N27" s="587"/>
      <c r="O27" s="594"/>
      <c r="P27" s="595"/>
      <c r="Q27" s="595"/>
      <c r="R27" s="595"/>
      <c r="S27" s="595"/>
      <c r="T27" s="595"/>
      <c r="U27" s="596"/>
      <c r="V27" s="635"/>
      <c r="W27" s="636"/>
      <c r="X27" s="636"/>
      <c r="Y27" s="637"/>
      <c r="Z27" s="635"/>
      <c r="AA27" s="649"/>
      <c r="AB27" s="649"/>
      <c r="AC27" s="650"/>
      <c r="AD27" s="635"/>
      <c r="AE27" s="649"/>
      <c r="AF27" s="649"/>
      <c r="AG27" s="650"/>
      <c r="AH27" s="635"/>
      <c r="AI27" s="648"/>
      <c r="AJ27" s="648"/>
      <c r="AK27" s="648"/>
      <c r="AL27" s="132"/>
      <c r="AM27" s="133"/>
      <c r="AN27" s="635"/>
      <c r="AO27" s="636"/>
      <c r="AP27" s="636"/>
      <c r="AQ27" s="636"/>
      <c r="AR27" s="636"/>
      <c r="AS27" s="134"/>
    </row>
    <row r="28" spans="2:45" ht="18" customHeight="1">
      <c r="B28" s="419"/>
      <c r="C28" s="420"/>
      <c r="D28" s="420"/>
      <c r="E28" s="421"/>
      <c r="F28" s="588"/>
      <c r="G28" s="589"/>
      <c r="H28" s="589"/>
      <c r="I28" s="589"/>
      <c r="J28" s="589"/>
      <c r="K28" s="589"/>
      <c r="L28" s="589"/>
      <c r="M28" s="589"/>
      <c r="N28" s="590"/>
      <c r="O28" s="597"/>
      <c r="P28" s="598"/>
      <c r="Q28" s="598"/>
      <c r="R28" s="598"/>
      <c r="S28" s="598"/>
      <c r="T28" s="598"/>
      <c r="U28" s="599"/>
      <c r="V28" s="280">
        <f>事業主控!V28</f>
        <v>0</v>
      </c>
      <c r="W28" s="281"/>
      <c r="X28" s="281"/>
      <c r="Y28" s="574"/>
      <c r="Z28" s="280">
        <f>事業主控!Z28</f>
        <v>0</v>
      </c>
      <c r="AA28" s="281"/>
      <c r="AB28" s="281"/>
      <c r="AC28" s="574"/>
      <c r="AD28" s="280">
        <f>事業主控!AD28</f>
        <v>0</v>
      </c>
      <c r="AE28" s="281"/>
      <c r="AF28" s="281"/>
      <c r="AG28" s="574"/>
      <c r="AH28" s="280">
        <f>事業主控!AH28</f>
        <v>0</v>
      </c>
      <c r="AI28" s="281"/>
      <c r="AJ28" s="281"/>
      <c r="AK28" s="574"/>
      <c r="AL28" s="100"/>
      <c r="AM28" s="101"/>
      <c r="AN28" s="280"/>
      <c r="AO28" s="281"/>
      <c r="AP28" s="281"/>
      <c r="AQ28" s="281"/>
      <c r="AR28" s="281"/>
      <c r="AS28" s="101"/>
    </row>
    <row r="29" spans="2:45" ht="15.75" customHeight="1">
      <c r="D29" s="42" t="s">
        <v>22</v>
      </c>
      <c r="AN29" s="711">
        <f>事業主控!AN29:AR29</f>
        <v>0</v>
      </c>
      <c r="AO29" s="711"/>
      <c r="AP29" s="711"/>
      <c r="AQ29" s="711"/>
      <c r="AR29" s="711"/>
    </row>
    <row r="30" spans="2:45" ht="15" customHeight="1">
      <c r="AG30" s="56"/>
      <c r="AI30" s="57" t="s">
        <v>83</v>
      </c>
      <c r="AJ30" s="647">
        <f>事業主控!AJ30</f>
        <v>0</v>
      </c>
      <c r="AK30" s="647"/>
      <c r="AL30" s="647"/>
      <c r="AM30" s="664" t="s">
        <v>74</v>
      </c>
      <c r="AN30" s="664"/>
      <c r="AO30" s="638">
        <f>事業主控!AO30</f>
        <v>0</v>
      </c>
      <c r="AP30" s="638"/>
      <c r="AQ30" s="638"/>
      <c r="AR30" s="106"/>
      <c r="AS30" s="107" t="s">
        <v>75</v>
      </c>
    </row>
    <row r="31" spans="2:45" ht="15" customHeight="1">
      <c r="D31" s="559">
        <f>事業主控!D31</f>
        <v>0</v>
      </c>
      <c r="E31" s="559"/>
      <c r="F31" s="58" t="s">
        <v>0</v>
      </c>
      <c r="G31" s="559">
        <f>事業主控!G31</f>
        <v>0</v>
      </c>
      <c r="H31" s="559"/>
      <c r="I31" s="58" t="s">
        <v>1</v>
      </c>
      <c r="J31" s="559">
        <f>事業主控!J31</f>
        <v>0</v>
      </c>
      <c r="K31" s="559"/>
      <c r="L31" s="58" t="s">
        <v>23</v>
      </c>
      <c r="AG31" s="59"/>
      <c r="AI31" s="57" t="s">
        <v>84</v>
      </c>
      <c r="AJ31" s="579">
        <f>事業主控!AJ31</f>
        <v>0</v>
      </c>
      <c r="AK31" s="580"/>
      <c r="AL31" s="107" t="s">
        <v>85</v>
      </c>
      <c r="AM31" s="647">
        <f>事業主控!AM31</f>
        <v>0</v>
      </c>
      <c r="AN31" s="647"/>
      <c r="AO31" s="107" t="s">
        <v>74</v>
      </c>
      <c r="AP31" s="638">
        <f>事業主控!AP31</f>
        <v>0</v>
      </c>
      <c r="AQ31" s="638"/>
      <c r="AR31" s="106"/>
      <c r="AS31" s="107" t="s">
        <v>75</v>
      </c>
    </row>
    <row r="32" spans="2:45" ht="18" customHeight="1">
      <c r="D32" s="56"/>
      <c r="E32" s="56"/>
      <c r="F32" s="56"/>
      <c r="G32" s="56"/>
      <c r="AA32" s="572" t="s">
        <v>24</v>
      </c>
      <c r="AB32" s="572"/>
      <c r="AC32" s="573">
        <f>事業主控!AC32</f>
        <v>0</v>
      </c>
      <c r="AD32" s="573"/>
      <c r="AE32" s="573"/>
      <c r="AF32" s="573"/>
      <c r="AG32" s="573"/>
      <c r="AH32" s="573"/>
      <c r="AI32" s="573"/>
      <c r="AJ32" s="573"/>
      <c r="AK32" s="573"/>
      <c r="AL32" s="573"/>
      <c r="AM32" s="573"/>
      <c r="AN32" s="573"/>
      <c r="AO32" s="573"/>
      <c r="AP32" s="573"/>
      <c r="AQ32" s="573"/>
      <c r="AR32" s="573"/>
      <c r="AS32" s="573"/>
    </row>
    <row r="33" spans="2:45" ht="15" customHeight="1">
      <c r="D33" s="103"/>
      <c r="E33" s="103"/>
      <c r="F33" s="103"/>
      <c r="G33" s="103"/>
      <c r="H33" s="53"/>
      <c r="I33" s="41"/>
      <c r="J33" s="41"/>
      <c r="K33" s="41"/>
      <c r="L33" s="41"/>
      <c r="M33" s="41"/>
      <c r="N33" s="41"/>
      <c r="O33" s="41"/>
      <c r="P33" s="41"/>
      <c r="Q33" s="41"/>
      <c r="R33" s="41"/>
      <c r="X33" s="663" t="s">
        <v>25</v>
      </c>
      <c r="Y33" s="663"/>
      <c r="Z33" s="663"/>
      <c r="AA33" s="42"/>
      <c r="AB33" s="42"/>
      <c r="AC33" s="672">
        <f>事業主控!AC33</f>
        <v>0</v>
      </c>
      <c r="AD33" s="672"/>
      <c r="AE33" s="672"/>
      <c r="AF33" s="672"/>
      <c r="AG33" s="672"/>
      <c r="AH33" s="672"/>
      <c r="AI33" s="672"/>
      <c r="AJ33" s="672"/>
      <c r="AK33" s="672"/>
      <c r="AL33" s="672"/>
      <c r="AM33" s="672"/>
      <c r="AN33" s="672"/>
      <c r="AS33" s="60"/>
    </row>
    <row r="34" spans="2:45" ht="15" customHeight="1">
      <c r="D34" s="559">
        <f>事業主控!D34</f>
        <v>0</v>
      </c>
      <c r="E34" s="559"/>
      <c r="F34" s="559"/>
      <c r="G34" s="559"/>
      <c r="H34" s="58" t="s">
        <v>26</v>
      </c>
      <c r="I34" s="58"/>
      <c r="J34" s="58"/>
      <c r="K34" s="58"/>
      <c r="L34" s="58"/>
      <c r="M34" s="58"/>
      <c r="N34" s="58"/>
      <c r="O34" s="58"/>
      <c r="P34" s="58"/>
      <c r="Q34" s="58"/>
      <c r="R34" s="55"/>
      <c r="S34" s="58"/>
      <c r="Y34" s="56"/>
      <c r="Z34" s="56"/>
      <c r="AA34" s="572" t="s">
        <v>27</v>
      </c>
      <c r="AB34" s="572"/>
      <c r="AC34" s="671">
        <f>事業主控!AC34</f>
        <v>0</v>
      </c>
      <c r="AD34" s="671"/>
      <c r="AE34" s="671"/>
      <c r="AF34" s="671"/>
      <c r="AG34" s="671"/>
      <c r="AH34" s="671"/>
      <c r="AI34" s="671"/>
      <c r="AJ34" s="671"/>
      <c r="AK34" s="671"/>
      <c r="AL34" s="671"/>
      <c r="AM34" s="671"/>
      <c r="AN34" s="671"/>
      <c r="AO34" s="61"/>
      <c r="AP34" s="61"/>
      <c r="AQ34" s="61"/>
      <c r="AR34" s="61"/>
      <c r="AS34" s="105"/>
    </row>
    <row r="35" spans="2:45" ht="15" customHeight="1">
      <c r="AC35" s="42"/>
      <c r="AD35" s="40" t="s">
        <v>86</v>
      </c>
    </row>
    <row r="36" spans="2:45" ht="16.149999999999999" customHeight="1">
      <c r="D36" s="62" t="s">
        <v>28</v>
      </c>
      <c r="E36" s="62"/>
      <c r="F36" s="42"/>
      <c r="G36" s="42"/>
      <c r="H36" s="42"/>
      <c r="I36" s="42"/>
      <c r="J36" s="42"/>
      <c r="K36" s="42"/>
      <c r="L36" s="42"/>
      <c r="M36" s="42"/>
      <c r="N36" s="42"/>
      <c r="O36" s="42"/>
      <c r="P36" s="42"/>
      <c r="Q36" s="42"/>
      <c r="R36" s="42"/>
      <c r="S36" s="42"/>
      <c r="T36" s="42"/>
      <c r="U36" s="42"/>
      <c r="V36" s="42"/>
      <c r="W36" s="42"/>
      <c r="X36" s="42"/>
      <c r="AA36" s="665" t="s">
        <v>29</v>
      </c>
      <c r="AB36" s="666"/>
      <c r="AC36" s="560" t="s">
        <v>87</v>
      </c>
      <c r="AD36" s="561"/>
      <c r="AE36" s="561"/>
      <c r="AF36" s="561"/>
      <c r="AG36" s="561"/>
      <c r="AH36" s="562"/>
      <c r="AI36" s="63"/>
      <c r="AJ36" s="577" t="s">
        <v>88</v>
      </c>
      <c r="AK36" s="577"/>
      <c r="AL36" s="577"/>
      <c r="AM36" s="577"/>
      <c r="AN36" s="577"/>
      <c r="AO36" s="64"/>
      <c r="AP36" s="566" t="s">
        <v>89</v>
      </c>
      <c r="AQ36" s="567"/>
      <c r="AR36" s="567"/>
      <c r="AS36" s="568"/>
    </row>
    <row r="37" spans="2:45" ht="16.149999999999999" customHeight="1">
      <c r="D37" s="135" t="s">
        <v>90</v>
      </c>
      <c r="E37" s="62"/>
      <c r="F37" s="42"/>
      <c r="G37" s="42"/>
      <c r="H37" s="42"/>
      <c r="I37" s="42"/>
      <c r="J37" s="42"/>
      <c r="K37" s="42"/>
      <c r="L37" s="42"/>
      <c r="M37" s="42"/>
      <c r="N37" s="42"/>
      <c r="O37" s="42"/>
      <c r="P37" s="42"/>
      <c r="Q37" s="42"/>
      <c r="R37" s="42"/>
      <c r="S37" s="42"/>
      <c r="T37" s="42"/>
      <c r="U37" s="42"/>
      <c r="V37" s="42"/>
      <c r="W37" s="42"/>
      <c r="X37" s="42"/>
      <c r="AA37" s="667"/>
      <c r="AB37" s="668"/>
      <c r="AC37" s="563"/>
      <c r="AD37" s="564"/>
      <c r="AE37" s="564"/>
      <c r="AF37" s="564"/>
      <c r="AG37" s="564"/>
      <c r="AH37" s="565"/>
      <c r="AI37" s="53"/>
      <c r="AJ37" s="578"/>
      <c r="AK37" s="578"/>
      <c r="AL37" s="578"/>
      <c r="AM37" s="578"/>
      <c r="AN37" s="578"/>
      <c r="AO37" s="66"/>
      <c r="AP37" s="569"/>
      <c r="AQ37" s="570"/>
      <c r="AR37" s="570"/>
      <c r="AS37" s="571"/>
    </row>
    <row r="38" spans="2:45" ht="16.149999999999999" customHeight="1">
      <c r="D38" s="62" t="s">
        <v>91</v>
      </c>
      <c r="E38" s="62"/>
      <c r="F38" s="42"/>
      <c r="G38" s="42"/>
      <c r="H38" s="42"/>
      <c r="I38" s="42"/>
      <c r="J38" s="42"/>
      <c r="K38" s="42"/>
      <c r="L38" s="42"/>
      <c r="M38" s="42"/>
      <c r="N38" s="42"/>
      <c r="O38" s="42"/>
      <c r="P38" s="42"/>
      <c r="Q38" s="42"/>
      <c r="R38" s="42"/>
      <c r="S38" s="42"/>
      <c r="T38" s="42"/>
      <c r="U38" s="42"/>
      <c r="V38" s="42"/>
      <c r="W38" s="42"/>
      <c r="X38" s="42"/>
      <c r="AA38" s="667"/>
      <c r="AB38" s="668"/>
      <c r="AC38" s="651">
        <f>事業主控!AC38</f>
        <v>0</v>
      </c>
      <c r="AD38" s="652"/>
      <c r="AE38" s="652"/>
      <c r="AF38" s="652"/>
      <c r="AG38" s="652"/>
      <c r="AH38" s="653"/>
      <c r="AI38" s="684">
        <f>事業主控!AI38</f>
        <v>0</v>
      </c>
      <c r="AJ38" s="685"/>
      <c r="AK38" s="685"/>
      <c r="AL38" s="685"/>
      <c r="AM38" s="685"/>
      <c r="AN38" s="685"/>
      <c r="AO38" s="673"/>
      <c r="AP38" s="675">
        <f>事業主控!AP38</f>
        <v>0</v>
      </c>
      <c r="AQ38" s="676"/>
      <c r="AR38" s="676"/>
      <c r="AS38" s="677"/>
    </row>
    <row r="39" spans="2:45" ht="16.149999999999999" customHeight="1">
      <c r="D39" s="65"/>
      <c r="E39" s="62"/>
      <c r="F39" s="42"/>
      <c r="G39" s="42"/>
      <c r="H39" s="42"/>
      <c r="I39" s="42"/>
      <c r="J39" s="42"/>
      <c r="K39" s="42"/>
      <c r="L39" s="42"/>
      <c r="M39" s="42"/>
      <c r="N39" s="42"/>
      <c r="O39" s="42"/>
      <c r="P39" s="42"/>
      <c r="Q39" s="42"/>
      <c r="R39" s="42"/>
      <c r="S39" s="42"/>
      <c r="T39" s="42"/>
      <c r="U39" s="42"/>
      <c r="V39" s="42"/>
      <c r="W39" s="42"/>
      <c r="X39" s="42"/>
      <c r="AA39" s="669"/>
      <c r="AB39" s="670"/>
      <c r="AC39" s="654"/>
      <c r="AD39" s="655"/>
      <c r="AE39" s="655"/>
      <c r="AF39" s="655"/>
      <c r="AG39" s="655"/>
      <c r="AH39" s="656"/>
      <c r="AI39" s="686"/>
      <c r="AJ39" s="687"/>
      <c r="AK39" s="687"/>
      <c r="AL39" s="687"/>
      <c r="AM39" s="687"/>
      <c r="AN39" s="687"/>
      <c r="AO39" s="674"/>
      <c r="AP39" s="678"/>
      <c r="AQ39" s="679"/>
      <c r="AR39" s="679"/>
      <c r="AS39" s="680"/>
    </row>
    <row r="40" spans="2:45" ht="9" customHeight="1">
      <c r="D40" s="65"/>
      <c r="E40" s="62"/>
      <c r="F40" s="42"/>
      <c r="G40" s="42"/>
      <c r="H40" s="42"/>
      <c r="I40" s="42"/>
      <c r="J40" s="42"/>
      <c r="K40" s="42"/>
      <c r="L40" s="42"/>
      <c r="M40" s="42"/>
      <c r="N40" s="42"/>
      <c r="O40" s="42"/>
      <c r="P40" s="42"/>
      <c r="Q40" s="42"/>
      <c r="R40" s="42"/>
      <c r="S40" s="42"/>
      <c r="T40" s="42"/>
      <c r="U40" s="42"/>
      <c r="V40" s="42"/>
      <c r="W40" s="42"/>
      <c r="X40" s="42"/>
      <c r="AA40" s="67"/>
      <c r="AB40" s="67"/>
      <c r="AC40" s="108"/>
      <c r="AD40" s="108"/>
      <c r="AE40" s="108"/>
      <c r="AF40" s="108"/>
      <c r="AG40" s="108"/>
      <c r="AH40" s="108"/>
      <c r="AI40" s="108"/>
      <c r="AJ40" s="108"/>
      <c r="AK40" s="108"/>
      <c r="AL40" s="108"/>
      <c r="AM40" s="108"/>
      <c r="AN40" s="108"/>
      <c r="AO40" s="104"/>
      <c r="AP40" s="108"/>
      <c r="AQ40" s="68"/>
      <c r="AR40" s="68"/>
      <c r="AS40" s="68"/>
    </row>
    <row r="41" spans="2:45" ht="9" customHeight="1">
      <c r="AQ41" s="69"/>
      <c r="AR41" s="69"/>
      <c r="AS41" s="69"/>
    </row>
    <row r="42" spans="2:45" ht="7.5" customHeight="1">
      <c r="X42" s="40"/>
      <c r="Y42" s="40"/>
      <c r="Z42" s="41"/>
      <c r="AA42" s="41"/>
      <c r="AB42" s="41"/>
      <c r="AC42" s="41"/>
      <c r="AD42" s="41"/>
      <c r="AE42" s="41"/>
      <c r="AF42" s="41"/>
      <c r="AG42" s="41"/>
      <c r="AH42" s="41"/>
      <c r="AI42" s="41"/>
      <c r="AJ42" s="41"/>
      <c r="AK42" s="41"/>
      <c r="AL42" s="41"/>
      <c r="AM42" s="41"/>
      <c r="AN42" s="41"/>
      <c r="AO42" s="41"/>
      <c r="AP42" s="41"/>
      <c r="AQ42" s="41"/>
      <c r="AR42" s="41"/>
      <c r="AS42" s="41"/>
    </row>
    <row r="43" spans="2:45" ht="10.5" customHeight="1">
      <c r="X43" s="40"/>
      <c r="Y43" s="40"/>
      <c r="Z43" s="41"/>
      <c r="AA43" s="41"/>
      <c r="AB43" s="41"/>
      <c r="AC43" s="41"/>
      <c r="AD43" s="41"/>
      <c r="AE43" s="41"/>
      <c r="AF43" s="41"/>
      <c r="AG43" s="41"/>
      <c r="AH43" s="41"/>
      <c r="AI43" s="41"/>
      <c r="AJ43" s="41"/>
      <c r="AK43" s="41"/>
      <c r="AL43" s="41"/>
      <c r="AM43" s="41"/>
      <c r="AN43" s="41"/>
      <c r="AO43" s="41"/>
      <c r="AP43" s="41"/>
      <c r="AQ43" s="41"/>
      <c r="AR43" s="41"/>
      <c r="AS43" s="41"/>
    </row>
    <row r="44" spans="2:45" ht="5.25" customHeight="1">
      <c r="X44" s="40"/>
      <c r="Y44" s="40"/>
      <c r="Z44" s="41"/>
      <c r="AA44" s="41"/>
      <c r="AB44" s="41"/>
      <c r="AC44" s="41"/>
      <c r="AD44" s="41"/>
      <c r="AE44" s="41"/>
      <c r="AF44" s="41"/>
      <c r="AG44" s="41"/>
      <c r="AH44" s="41"/>
      <c r="AI44" s="41"/>
      <c r="AJ44" s="41"/>
      <c r="AK44" s="41"/>
      <c r="AL44" s="41"/>
      <c r="AM44" s="41"/>
      <c r="AN44" s="41"/>
      <c r="AO44" s="41"/>
      <c r="AP44" s="41"/>
      <c r="AQ44" s="41"/>
      <c r="AR44" s="41"/>
      <c r="AS44" s="41"/>
    </row>
    <row r="45" spans="2:45" ht="5.25" customHeight="1">
      <c r="X45" s="40"/>
      <c r="Y45" s="40"/>
      <c r="Z45" s="41"/>
      <c r="AA45" s="41"/>
      <c r="AB45" s="41"/>
      <c r="AC45" s="41"/>
      <c r="AD45" s="41"/>
      <c r="AE45" s="41"/>
      <c r="AF45" s="41"/>
      <c r="AG45" s="41"/>
      <c r="AH45" s="41"/>
      <c r="AI45" s="41"/>
      <c r="AJ45" s="41"/>
      <c r="AK45" s="41"/>
      <c r="AL45" s="41"/>
      <c r="AM45" s="41"/>
      <c r="AN45" s="41"/>
      <c r="AO45" s="41"/>
      <c r="AP45" s="41"/>
      <c r="AQ45" s="41"/>
      <c r="AR45" s="41"/>
      <c r="AS45" s="41"/>
    </row>
    <row r="46" spans="2:45" ht="5.25" customHeight="1">
      <c r="X46" s="40"/>
      <c r="Y46" s="40"/>
      <c r="Z46" s="41"/>
      <c r="AA46" s="41"/>
      <c r="AB46" s="41"/>
      <c r="AC46" s="41"/>
      <c r="AD46" s="41"/>
      <c r="AE46" s="41"/>
      <c r="AF46" s="41"/>
      <c r="AG46" s="41"/>
      <c r="AH46" s="41"/>
      <c r="AI46" s="41"/>
      <c r="AJ46" s="41"/>
      <c r="AK46" s="41"/>
      <c r="AL46" s="41"/>
      <c r="AM46" s="41"/>
      <c r="AN46" s="41"/>
      <c r="AO46" s="41"/>
      <c r="AP46" s="41"/>
      <c r="AQ46" s="41"/>
      <c r="AR46" s="41"/>
      <c r="AS46" s="41"/>
    </row>
    <row r="47" spans="2:45" ht="5.25" customHeight="1">
      <c r="X47" s="40"/>
      <c r="Y47" s="40"/>
      <c r="Z47" s="41"/>
      <c r="AA47" s="41"/>
      <c r="AB47" s="41"/>
      <c r="AC47" s="41"/>
      <c r="AD47" s="41"/>
      <c r="AE47" s="41"/>
      <c r="AF47" s="41"/>
      <c r="AG47" s="41"/>
      <c r="AH47" s="41"/>
      <c r="AI47" s="41"/>
      <c r="AJ47" s="41"/>
      <c r="AK47" s="41"/>
      <c r="AL47" s="41"/>
      <c r="AM47" s="41"/>
      <c r="AN47" s="41"/>
      <c r="AO47" s="41"/>
      <c r="AP47" s="41"/>
      <c r="AQ47" s="41"/>
      <c r="AR47" s="41"/>
      <c r="AS47" s="41"/>
    </row>
    <row r="48" spans="2:45" ht="17.25" customHeight="1">
      <c r="B48" s="42" t="s">
        <v>35</v>
      </c>
      <c r="L48" s="41"/>
      <c r="M48" s="41"/>
      <c r="N48" s="41"/>
      <c r="O48" s="41"/>
      <c r="P48" s="41"/>
      <c r="Q48" s="41"/>
      <c r="R48" s="41"/>
      <c r="S48" s="103"/>
      <c r="T48" s="103"/>
      <c r="U48" s="103"/>
      <c r="V48" s="103"/>
      <c r="W48" s="103"/>
      <c r="X48" s="41"/>
      <c r="Y48" s="41"/>
      <c r="Z48" s="41"/>
      <c r="AA48" s="41"/>
      <c r="AB48" s="41"/>
      <c r="AC48" s="41"/>
      <c r="AL48" s="43"/>
      <c r="AM48" s="43"/>
      <c r="AN48" s="43"/>
      <c r="AO48" s="43"/>
    </row>
    <row r="49" spans="2:46" ht="12.75" customHeight="1">
      <c r="L49" s="41"/>
      <c r="M49" s="44"/>
      <c r="N49" s="44"/>
      <c r="O49" s="44"/>
      <c r="P49" s="44"/>
      <c r="Q49" s="44"/>
      <c r="R49" s="44"/>
      <c r="S49" s="44"/>
      <c r="T49" s="45"/>
      <c r="U49" s="45"/>
      <c r="V49" s="45"/>
      <c r="W49" s="45"/>
      <c r="X49" s="45"/>
      <c r="Y49" s="45"/>
      <c r="Z49" s="45"/>
      <c r="AA49" s="44"/>
      <c r="AB49" s="44"/>
      <c r="AC49" s="44"/>
      <c r="AL49" s="43"/>
      <c r="AM49" s="553" t="s">
        <v>72</v>
      </c>
      <c r="AN49" s="554"/>
      <c r="AO49" s="554"/>
      <c r="AP49" s="555"/>
    </row>
    <row r="50" spans="2:46" ht="12.75" customHeight="1">
      <c r="L50" s="41"/>
      <c r="M50" s="44"/>
      <c r="N50" s="44"/>
      <c r="O50" s="44"/>
      <c r="P50" s="44"/>
      <c r="Q50" s="44"/>
      <c r="R50" s="44"/>
      <c r="S50" s="44"/>
      <c r="T50" s="45"/>
      <c r="U50" s="45"/>
      <c r="V50" s="45"/>
      <c r="W50" s="45"/>
      <c r="X50" s="45"/>
      <c r="Y50" s="45"/>
      <c r="Z50" s="45"/>
      <c r="AA50" s="44"/>
      <c r="AB50" s="44"/>
      <c r="AC50" s="44"/>
      <c r="AL50" s="43"/>
      <c r="AM50" s="556"/>
      <c r="AN50" s="557"/>
      <c r="AO50" s="557"/>
      <c r="AP50" s="558"/>
    </row>
    <row r="51" spans="2:46" ht="12.75" customHeight="1">
      <c r="L51" s="41"/>
      <c r="M51" s="44"/>
      <c r="N51" s="44"/>
      <c r="O51" s="44"/>
      <c r="P51" s="44"/>
      <c r="Q51" s="44"/>
      <c r="R51" s="44"/>
      <c r="S51" s="44"/>
      <c r="T51" s="44"/>
      <c r="U51" s="44"/>
      <c r="V51" s="44"/>
      <c r="W51" s="44"/>
      <c r="X51" s="44"/>
      <c r="Y51" s="44"/>
      <c r="Z51" s="44"/>
      <c r="AA51" s="44"/>
      <c r="AB51" s="44"/>
      <c r="AC51" s="44"/>
      <c r="AL51" s="43"/>
      <c r="AM51" s="43"/>
      <c r="AN51" s="113"/>
      <c r="AO51" s="113"/>
    </row>
    <row r="52" spans="2:46" ht="6" customHeight="1">
      <c r="L52" s="41"/>
      <c r="M52" s="44"/>
      <c r="N52" s="44"/>
      <c r="O52" s="44"/>
      <c r="P52" s="44"/>
      <c r="Q52" s="44"/>
      <c r="R52" s="44"/>
      <c r="S52" s="44"/>
      <c r="T52" s="44"/>
      <c r="U52" s="44"/>
      <c r="V52" s="44"/>
      <c r="W52" s="44"/>
      <c r="X52" s="44"/>
      <c r="Y52" s="44"/>
      <c r="Z52" s="44"/>
      <c r="AA52" s="44"/>
      <c r="AB52" s="44"/>
      <c r="AC52" s="44"/>
      <c r="AL52" s="43"/>
      <c r="AM52" s="43"/>
    </row>
    <row r="53" spans="2:46" ht="12.75" customHeight="1">
      <c r="B53" s="605" t="s">
        <v>2</v>
      </c>
      <c r="C53" s="606"/>
      <c r="D53" s="606"/>
      <c r="E53" s="606"/>
      <c r="F53" s="606"/>
      <c r="G53" s="606"/>
      <c r="H53" s="606"/>
      <c r="I53" s="606"/>
      <c r="J53" s="613" t="s">
        <v>10</v>
      </c>
      <c r="K53" s="613"/>
      <c r="L53" s="114" t="s">
        <v>3</v>
      </c>
      <c r="M53" s="613" t="s">
        <v>11</v>
      </c>
      <c r="N53" s="613"/>
      <c r="O53" s="641" t="s">
        <v>12</v>
      </c>
      <c r="P53" s="613"/>
      <c r="Q53" s="613"/>
      <c r="R53" s="613"/>
      <c r="S53" s="613"/>
      <c r="T53" s="613"/>
      <c r="U53" s="613" t="s">
        <v>13</v>
      </c>
      <c r="V53" s="613"/>
      <c r="W53" s="613"/>
      <c r="X53" s="41"/>
      <c r="Y53" s="41"/>
      <c r="Z53" s="41"/>
      <c r="AA53" s="41"/>
      <c r="AB53" s="41"/>
      <c r="AC53" s="41"/>
      <c r="AD53" s="104"/>
      <c r="AE53" s="104"/>
      <c r="AF53" s="104"/>
      <c r="AG53" s="104"/>
      <c r="AH53" s="104"/>
      <c r="AI53" s="104"/>
      <c r="AJ53" s="104"/>
      <c r="AK53" s="41"/>
      <c r="AL53" s="533">
        <f>$AL$9</f>
        <v>0</v>
      </c>
      <c r="AM53" s="518"/>
      <c r="AN53" s="513" t="s">
        <v>4</v>
      </c>
      <c r="AO53" s="513"/>
      <c r="AP53" s="518"/>
      <c r="AQ53" s="518"/>
      <c r="AR53" s="513" t="s">
        <v>5</v>
      </c>
      <c r="AS53" s="514"/>
      <c r="AT53" s="41"/>
    </row>
    <row r="54" spans="2:46" ht="13.9" customHeight="1">
      <c r="B54" s="606"/>
      <c r="C54" s="606"/>
      <c r="D54" s="606"/>
      <c r="E54" s="606"/>
      <c r="F54" s="606"/>
      <c r="G54" s="606"/>
      <c r="H54" s="606"/>
      <c r="I54" s="606"/>
      <c r="J54" s="609">
        <f>$J$10</f>
        <v>0</v>
      </c>
      <c r="K54" s="689">
        <f>$K$10</f>
        <v>0</v>
      </c>
      <c r="L54" s="697">
        <f>$L$10</f>
        <v>0</v>
      </c>
      <c r="M54" s="700">
        <f>$M$10</f>
        <v>0</v>
      </c>
      <c r="N54" s="689">
        <f>$N$10</f>
        <v>0</v>
      </c>
      <c r="O54" s="700">
        <f>$O$10</f>
        <v>0</v>
      </c>
      <c r="P54" s="692">
        <f>$P$10</f>
        <v>0</v>
      </c>
      <c r="Q54" s="692">
        <f>$Q$10</f>
        <v>0</v>
      </c>
      <c r="R54" s="692">
        <f>$R$10</f>
        <v>0</v>
      </c>
      <c r="S54" s="692">
        <f>$S$10</f>
        <v>0</v>
      </c>
      <c r="T54" s="689">
        <f>$T$10</f>
        <v>0</v>
      </c>
      <c r="U54" s="700">
        <f>$U$10</f>
        <v>0</v>
      </c>
      <c r="V54" s="692">
        <f>$V$10</f>
        <v>0</v>
      </c>
      <c r="W54" s="689">
        <f>$W$10</f>
        <v>0</v>
      </c>
      <c r="X54" s="41"/>
      <c r="Y54" s="41"/>
      <c r="Z54" s="41"/>
      <c r="AA54" s="41"/>
      <c r="AB54" s="41"/>
      <c r="AC54" s="41"/>
      <c r="AD54" s="104"/>
      <c r="AE54" s="104"/>
      <c r="AF54" s="104"/>
      <c r="AG54" s="104"/>
      <c r="AH54" s="104"/>
      <c r="AI54" s="104"/>
      <c r="AJ54" s="104"/>
      <c r="AK54" s="41"/>
      <c r="AL54" s="682"/>
      <c r="AM54" s="519"/>
      <c r="AN54" s="539"/>
      <c r="AO54" s="539"/>
      <c r="AP54" s="519"/>
      <c r="AQ54" s="519"/>
      <c r="AR54" s="539"/>
      <c r="AS54" s="688"/>
      <c r="AT54" s="41"/>
    </row>
    <row r="55" spans="2:46" ht="9" customHeight="1">
      <c r="B55" s="606"/>
      <c r="C55" s="606"/>
      <c r="D55" s="606"/>
      <c r="E55" s="606"/>
      <c r="F55" s="606"/>
      <c r="G55" s="606"/>
      <c r="H55" s="606"/>
      <c r="I55" s="606"/>
      <c r="J55" s="610"/>
      <c r="K55" s="690"/>
      <c r="L55" s="698"/>
      <c r="M55" s="701"/>
      <c r="N55" s="690"/>
      <c r="O55" s="701"/>
      <c r="P55" s="693"/>
      <c r="Q55" s="693"/>
      <c r="R55" s="693"/>
      <c r="S55" s="693"/>
      <c r="T55" s="690"/>
      <c r="U55" s="701"/>
      <c r="V55" s="693"/>
      <c r="W55" s="690"/>
      <c r="X55" s="41"/>
      <c r="Y55" s="41"/>
      <c r="Z55" s="41"/>
      <c r="AA55" s="41"/>
      <c r="AB55" s="41"/>
      <c r="AC55" s="41"/>
      <c r="AD55" s="104"/>
      <c r="AE55" s="104"/>
      <c r="AF55" s="104"/>
      <c r="AG55" s="104"/>
      <c r="AH55" s="104"/>
      <c r="AI55" s="104"/>
      <c r="AJ55" s="104"/>
      <c r="AK55" s="41"/>
      <c r="AL55" s="683"/>
      <c r="AM55" s="520"/>
      <c r="AN55" s="516"/>
      <c r="AO55" s="516"/>
      <c r="AP55" s="520"/>
      <c r="AQ55" s="520"/>
      <c r="AR55" s="516"/>
      <c r="AS55" s="517"/>
      <c r="AT55" s="41"/>
    </row>
    <row r="56" spans="2:46" ht="6" customHeight="1">
      <c r="B56" s="608"/>
      <c r="C56" s="608"/>
      <c r="D56" s="608"/>
      <c r="E56" s="608"/>
      <c r="F56" s="608"/>
      <c r="G56" s="608"/>
      <c r="H56" s="608"/>
      <c r="I56" s="608"/>
      <c r="J56" s="610"/>
      <c r="K56" s="691"/>
      <c r="L56" s="699"/>
      <c r="M56" s="702"/>
      <c r="N56" s="691"/>
      <c r="O56" s="702"/>
      <c r="P56" s="694"/>
      <c r="Q56" s="694"/>
      <c r="R56" s="694"/>
      <c r="S56" s="694"/>
      <c r="T56" s="691"/>
      <c r="U56" s="702"/>
      <c r="V56" s="694"/>
      <c r="W56" s="691"/>
      <c r="X56" s="41"/>
      <c r="Y56" s="41"/>
      <c r="Z56" s="41"/>
      <c r="AA56" s="41"/>
      <c r="AB56" s="41"/>
      <c r="AC56" s="41"/>
      <c r="AD56" s="41"/>
      <c r="AE56" s="41"/>
      <c r="AF56" s="41"/>
      <c r="AG56" s="41"/>
      <c r="AH56" s="41"/>
      <c r="AI56" s="41"/>
      <c r="AJ56" s="41"/>
      <c r="AK56" s="41"/>
      <c r="AT56" s="41"/>
    </row>
    <row r="57" spans="2:46" ht="15" customHeight="1">
      <c r="B57" s="614" t="s">
        <v>36</v>
      </c>
      <c r="C57" s="615"/>
      <c r="D57" s="615"/>
      <c r="E57" s="615"/>
      <c r="F57" s="615"/>
      <c r="G57" s="615"/>
      <c r="H57" s="615"/>
      <c r="I57" s="616"/>
      <c r="J57" s="614" t="s">
        <v>6</v>
      </c>
      <c r="K57" s="615"/>
      <c r="L57" s="615"/>
      <c r="M57" s="615"/>
      <c r="N57" s="623"/>
      <c r="O57" s="632" t="s">
        <v>37</v>
      </c>
      <c r="P57" s="615"/>
      <c r="Q57" s="615"/>
      <c r="R57" s="615"/>
      <c r="S57" s="615"/>
      <c r="T57" s="615"/>
      <c r="U57" s="616"/>
      <c r="V57" s="115" t="s">
        <v>92</v>
      </c>
      <c r="W57" s="116"/>
      <c r="X57" s="116"/>
      <c r="Y57" s="502" t="s">
        <v>93</v>
      </c>
      <c r="Z57" s="502"/>
      <c r="AA57" s="502"/>
      <c r="AB57" s="502"/>
      <c r="AC57" s="502"/>
      <c r="AD57" s="502"/>
      <c r="AE57" s="502"/>
      <c r="AF57" s="502"/>
      <c r="AG57" s="502"/>
      <c r="AH57" s="502"/>
      <c r="AI57" s="116"/>
      <c r="AJ57" s="116"/>
      <c r="AK57" s="117"/>
      <c r="AL57" s="681" t="s">
        <v>73</v>
      </c>
      <c r="AM57" s="681"/>
      <c r="AN57" s="510" t="s">
        <v>94</v>
      </c>
      <c r="AO57" s="510"/>
      <c r="AP57" s="510"/>
      <c r="AQ57" s="510"/>
      <c r="AR57" s="510"/>
      <c r="AS57" s="511"/>
      <c r="AT57" s="41"/>
    </row>
    <row r="58" spans="2:46" ht="13.9" customHeight="1">
      <c r="B58" s="617"/>
      <c r="C58" s="618"/>
      <c r="D58" s="618"/>
      <c r="E58" s="618"/>
      <c r="F58" s="618"/>
      <c r="G58" s="618"/>
      <c r="H58" s="618"/>
      <c r="I58" s="619"/>
      <c r="J58" s="617"/>
      <c r="K58" s="618"/>
      <c r="L58" s="618"/>
      <c r="M58" s="618"/>
      <c r="N58" s="624"/>
      <c r="O58" s="633"/>
      <c r="P58" s="618"/>
      <c r="Q58" s="618"/>
      <c r="R58" s="618"/>
      <c r="S58" s="618"/>
      <c r="T58" s="618"/>
      <c r="U58" s="619"/>
      <c r="V58" s="626" t="s">
        <v>7</v>
      </c>
      <c r="W58" s="627"/>
      <c r="X58" s="627"/>
      <c r="Y58" s="628"/>
      <c r="Z58" s="657" t="s">
        <v>16</v>
      </c>
      <c r="AA58" s="658"/>
      <c r="AB58" s="658"/>
      <c r="AC58" s="659"/>
      <c r="AD58" s="503" t="s">
        <v>17</v>
      </c>
      <c r="AE58" s="504"/>
      <c r="AF58" s="504"/>
      <c r="AG58" s="505"/>
      <c r="AH58" s="512" t="s">
        <v>40</v>
      </c>
      <c r="AI58" s="513"/>
      <c r="AJ58" s="513"/>
      <c r="AK58" s="514"/>
      <c r="AL58" s="695" t="s">
        <v>38</v>
      </c>
      <c r="AM58" s="695"/>
      <c r="AN58" s="545" t="s">
        <v>19</v>
      </c>
      <c r="AO58" s="546"/>
      <c r="AP58" s="546"/>
      <c r="AQ58" s="546"/>
      <c r="AR58" s="547"/>
      <c r="AS58" s="548"/>
      <c r="AT58" s="41"/>
    </row>
    <row r="59" spans="2:46" ht="13.9" customHeight="1">
      <c r="B59" s="706"/>
      <c r="C59" s="707"/>
      <c r="D59" s="707"/>
      <c r="E59" s="707"/>
      <c r="F59" s="707"/>
      <c r="G59" s="707"/>
      <c r="H59" s="707"/>
      <c r="I59" s="708"/>
      <c r="J59" s="706"/>
      <c r="K59" s="707"/>
      <c r="L59" s="707"/>
      <c r="M59" s="707"/>
      <c r="N59" s="709"/>
      <c r="O59" s="710"/>
      <c r="P59" s="707"/>
      <c r="Q59" s="707"/>
      <c r="R59" s="707"/>
      <c r="S59" s="707"/>
      <c r="T59" s="707"/>
      <c r="U59" s="708"/>
      <c r="V59" s="629"/>
      <c r="W59" s="630"/>
      <c r="X59" s="630"/>
      <c r="Y59" s="631"/>
      <c r="Z59" s="660"/>
      <c r="AA59" s="661"/>
      <c r="AB59" s="661"/>
      <c r="AC59" s="662"/>
      <c r="AD59" s="506"/>
      <c r="AE59" s="507"/>
      <c r="AF59" s="507"/>
      <c r="AG59" s="508"/>
      <c r="AH59" s="515"/>
      <c r="AI59" s="516"/>
      <c r="AJ59" s="516"/>
      <c r="AK59" s="517"/>
      <c r="AL59" s="696"/>
      <c r="AM59" s="696"/>
      <c r="AN59" s="642"/>
      <c r="AO59" s="642"/>
      <c r="AP59" s="642"/>
      <c r="AQ59" s="642"/>
      <c r="AR59" s="642"/>
      <c r="AS59" s="643"/>
      <c r="AT59" s="41"/>
    </row>
    <row r="60" spans="2:46" ht="18" customHeight="1">
      <c r="B60" s="523">
        <f>事業主控!B60</f>
        <v>0</v>
      </c>
      <c r="C60" s="524"/>
      <c r="D60" s="524"/>
      <c r="E60" s="524"/>
      <c r="F60" s="524"/>
      <c r="G60" s="524"/>
      <c r="H60" s="524"/>
      <c r="I60" s="575"/>
      <c r="J60" s="523">
        <f>事業主控!J60</f>
        <v>0</v>
      </c>
      <c r="K60" s="524"/>
      <c r="L60" s="524"/>
      <c r="M60" s="524"/>
      <c r="N60" s="525"/>
      <c r="O60" s="120">
        <f>事業主控!O60</f>
        <v>0</v>
      </c>
      <c r="P60" s="121" t="s">
        <v>31</v>
      </c>
      <c r="Q60" s="120">
        <f>事業主控!Q60</f>
        <v>0</v>
      </c>
      <c r="R60" s="121" t="s">
        <v>32</v>
      </c>
      <c r="S60" s="120">
        <f>事業主控!S60</f>
        <v>0</v>
      </c>
      <c r="T60" s="541" t="s">
        <v>33</v>
      </c>
      <c r="U60" s="541"/>
      <c r="V60" s="396">
        <f>事業主控!V60</f>
        <v>0</v>
      </c>
      <c r="W60" s="397"/>
      <c r="X60" s="397"/>
      <c r="Y60" s="122" t="s">
        <v>8</v>
      </c>
      <c r="Z60" s="128"/>
      <c r="AA60" s="129"/>
      <c r="AB60" s="129"/>
      <c r="AC60" s="122" t="s">
        <v>8</v>
      </c>
      <c r="AD60" s="128"/>
      <c r="AE60" s="129"/>
      <c r="AF60" s="129"/>
      <c r="AG60" s="125" t="s">
        <v>8</v>
      </c>
      <c r="AH60" s="703" t="str">
        <f>事業主控!AH60</f>
        <v>円</v>
      </c>
      <c r="AI60" s="704"/>
      <c r="AJ60" s="704"/>
      <c r="AK60" s="705"/>
      <c r="AL60" s="128"/>
      <c r="AM60" s="130"/>
      <c r="AN60" s="270">
        <f>事業主控!AN60</f>
        <v>0</v>
      </c>
      <c r="AO60" s="271"/>
      <c r="AP60" s="271"/>
      <c r="AQ60" s="271"/>
      <c r="AR60" s="271"/>
      <c r="AS60" s="125" t="s">
        <v>8</v>
      </c>
      <c r="AT60" s="41"/>
    </row>
    <row r="61" spans="2:46" ht="18" customHeight="1">
      <c r="B61" s="526"/>
      <c r="C61" s="527"/>
      <c r="D61" s="527"/>
      <c r="E61" s="527"/>
      <c r="F61" s="527"/>
      <c r="G61" s="527"/>
      <c r="H61" s="527"/>
      <c r="I61" s="600"/>
      <c r="J61" s="526"/>
      <c r="K61" s="527"/>
      <c r="L61" s="527"/>
      <c r="M61" s="527"/>
      <c r="N61" s="528"/>
      <c r="O61" s="54">
        <f>事業主控!O61</f>
        <v>0</v>
      </c>
      <c r="P61" s="105" t="s">
        <v>31</v>
      </c>
      <c r="Q61" s="54">
        <f>事業主控!Q61</f>
        <v>0</v>
      </c>
      <c r="R61" s="105" t="s">
        <v>32</v>
      </c>
      <c r="S61" s="54">
        <f>事業主控!S61</f>
        <v>0</v>
      </c>
      <c r="T61" s="581" t="s">
        <v>34</v>
      </c>
      <c r="U61" s="581"/>
      <c r="V61" s="280">
        <f>事業主控!V61</f>
        <v>0</v>
      </c>
      <c r="W61" s="281"/>
      <c r="X61" s="281"/>
      <c r="Y61" s="281"/>
      <c r="Z61" s="280">
        <f>事業主控!Z61</f>
        <v>0</v>
      </c>
      <c r="AA61" s="281"/>
      <c r="AB61" s="281"/>
      <c r="AC61" s="281"/>
      <c r="AD61" s="280">
        <f>事業主控!AD61</f>
        <v>0</v>
      </c>
      <c r="AE61" s="281"/>
      <c r="AF61" s="281"/>
      <c r="AG61" s="574"/>
      <c r="AH61" s="430">
        <f>事業主控!AH61</f>
        <v>0</v>
      </c>
      <c r="AI61" s="435"/>
      <c r="AJ61" s="435"/>
      <c r="AK61" s="499"/>
      <c r="AL61" s="278">
        <f>事業主控!AL61</f>
        <v>0</v>
      </c>
      <c r="AM61" s="540"/>
      <c r="AN61" s="280">
        <f>事業主控!AN61</f>
        <v>0</v>
      </c>
      <c r="AO61" s="281"/>
      <c r="AP61" s="281"/>
      <c r="AQ61" s="281"/>
      <c r="AR61" s="281"/>
      <c r="AS61" s="101"/>
      <c r="AT61" s="41"/>
    </row>
    <row r="62" spans="2:46" ht="18" customHeight="1">
      <c r="B62" s="601">
        <f>事業主控!B62</f>
        <v>0</v>
      </c>
      <c r="C62" s="602"/>
      <c r="D62" s="602"/>
      <c r="E62" s="602"/>
      <c r="F62" s="602"/>
      <c r="G62" s="602"/>
      <c r="H62" s="602"/>
      <c r="I62" s="603"/>
      <c r="J62" s="601">
        <f>事業主控!J62</f>
        <v>0</v>
      </c>
      <c r="K62" s="602"/>
      <c r="L62" s="602"/>
      <c r="M62" s="602"/>
      <c r="N62" s="604"/>
      <c r="O62" s="52">
        <f>事業主控!O62</f>
        <v>0</v>
      </c>
      <c r="P62" s="104" t="s">
        <v>31</v>
      </c>
      <c r="Q62" s="52">
        <f>事業主控!Q62</f>
        <v>0</v>
      </c>
      <c r="R62" s="104" t="s">
        <v>32</v>
      </c>
      <c r="S62" s="52">
        <f>事業主控!S62</f>
        <v>0</v>
      </c>
      <c r="T62" s="509" t="s">
        <v>33</v>
      </c>
      <c r="U62" s="509"/>
      <c r="V62" s="396">
        <f>事業主控!V62</f>
        <v>0</v>
      </c>
      <c r="W62" s="397"/>
      <c r="X62" s="397"/>
      <c r="Y62" s="127"/>
      <c r="Z62" s="128"/>
      <c r="AA62" s="129"/>
      <c r="AB62" s="129"/>
      <c r="AC62" s="127"/>
      <c r="AD62" s="128"/>
      <c r="AE62" s="129"/>
      <c r="AF62" s="129"/>
      <c r="AG62" s="127"/>
      <c r="AH62" s="270">
        <f>事業主控!AH62</f>
        <v>0</v>
      </c>
      <c r="AI62" s="271"/>
      <c r="AJ62" s="271"/>
      <c r="AK62" s="398"/>
      <c r="AL62" s="128"/>
      <c r="AM62" s="130"/>
      <c r="AN62" s="270">
        <f>事業主控!AN62</f>
        <v>0</v>
      </c>
      <c r="AO62" s="271"/>
      <c r="AP62" s="271"/>
      <c r="AQ62" s="271"/>
      <c r="AR62" s="271"/>
      <c r="AS62" s="131"/>
      <c r="AT62" s="41"/>
    </row>
    <row r="63" spans="2:46" ht="18" customHeight="1">
      <c r="B63" s="526"/>
      <c r="C63" s="527"/>
      <c r="D63" s="527"/>
      <c r="E63" s="527"/>
      <c r="F63" s="527"/>
      <c r="G63" s="527"/>
      <c r="H63" s="527"/>
      <c r="I63" s="600"/>
      <c r="J63" s="526"/>
      <c r="K63" s="527"/>
      <c r="L63" s="527"/>
      <c r="M63" s="527"/>
      <c r="N63" s="528"/>
      <c r="O63" s="54">
        <f>事業主控!O63</f>
        <v>0</v>
      </c>
      <c r="P63" s="105" t="s">
        <v>31</v>
      </c>
      <c r="Q63" s="54">
        <f>事業主控!Q63</f>
        <v>0</v>
      </c>
      <c r="R63" s="105" t="s">
        <v>32</v>
      </c>
      <c r="S63" s="54">
        <f>事業主控!S63</f>
        <v>0</v>
      </c>
      <c r="T63" s="581" t="s">
        <v>34</v>
      </c>
      <c r="U63" s="581"/>
      <c r="V63" s="430">
        <f>事業主控!V63</f>
        <v>0</v>
      </c>
      <c r="W63" s="435"/>
      <c r="X63" s="435"/>
      <c r="Y63" s="435"/>
      <c r="Z63" s="430">
        <f>事業主控!Z63</f>
        <v>0</v>
      </c>
      <c r="AA63" s="435"/>
      <c r="AB63" s="435"/>
      <c r="AC63" s="435"/>
      <c r="AD63" s="430">
        <f>事業主控!AD63</f>
        <v>0</v>
      </c>
      <c r="AE63" s="435"/>
      <c r="AF63" s="435"/>
      <c r="AG63" s="435"/>
      <c r="AH63" s="430">
        <f>事業主控!AH63</f>
        <v>0</v>
      </c>
      <c r="AI63" s="435"/>
      <c r="AJ63" s="435"/>
      <c r="AK63" s="499"/>
      <c r="AL63" s="278">
        <f>事業主控!AL63</f>
        <v>0</v>
      </c>
      <c r="AM63" s="540"/>
      <c r="AN63" s="280">
        <f>事業主控!AN63</f>
        <v>0</v>
      </c>
      <c r="AO63" s="281"/>
      <c r="AP63" s="281"/>
      <c r="AQ63" s="281"/>
      <c r="AR63" s="281"/>
      <c r="AS63" s="101"/>
      <c r="AT63" s="41"/>
    </row>
    <row r="64" spans="2:46" ht="18" customHeight="1">
      <c r="B64" s="601">
        <f>事業主控!B64</f>
        <v>0</v>
      </c>
      <c r="C64" s="602"/>
      <c r="D64" s="602"/>
      <c r="E64" s="602"/>
      <c r="F64" s="602"/>
      <c r="G64" s="602"/>
      <c r="H64" s="602"/>
      <c r="I64" s="603"/>
      <c r="J64" s="601">
        <f>事業主控!J64</f>
        <v>0</v>
      </c>
      <c r="K64" s="602"/>
      <c r="L64" s="602"/>
      <c r="M64" s="602"/>
      <c r="N64" s="604"/>
      <c r="O64" s="52">
        <f>事業主控!O64</f>
        <v>0</v>
      </c>
      <c r="P64" s="104" t="s">
        <v>31</v>
      </c>
      <c r="Q64" s="52">
        <f>事業主控!Q64</f>
        <v>0</v>
      </c>
      <c r="R64" s="104" t="s">
        <v>32</v>
      </c>
      <c r="S64" s="52">
        <f>事業主控!S64</f>
        <v>0</v>
      </c>
      <c r="T64" s="509" t="s">
        <v>33</v>
      </c>
      <c r="U64" s="509"/>
      <c r="V64" s="396">
        <f>事業主控!V64</f>
        <v>0</v>
      </c>
      <c r="W64" s="397"/>
      <c r="X64" s="397"/>
      <c r="Y64" s="127"/>
      <c r="Z64" s="128"/>
      <c r="AA64" s="129"/>
      <c r="AB64" s="129"/>
      <c r="AC64" s="127"/>
      <c r="AD64" s="128"/>
      <c r="AE64" s="129"/>
      <c r="AF64" s="129"/>
      <c r="AG64" s="127"/>
      <c r="AH64" s="270">
        <f>事業主控!AH64</f>
        <v>0</v>
      </c>
      <c r="AI64" s="271"/>
      <c r="AJ64" s="271"/>
      <c r="AK64" s="398"/>
      <c r="AL64" s="128"/>
      <c r="AM64" s="130"/>
      <c r="AN64" s="270">
        <f>事業主控!AN64</f>
        <v>0</v>
      </c>
      <c r="AO64" s="271"/>
      <c r="AP64" s="271"/>
      <c r="AQ64" s="271"/>
      <c r="AR64" s="271"/>
      <c r="AS64" s="131"/>
      <c r="AT64" s="41"/>
    </row>
    <row r="65" spans="2:46" ht="18" customHeight="1">
      <c r="B65" s="526"/>
      <c r="C65" s="527"/>
      <c r="D65" s="527"/>
      <c r="E65" s="527"/>
      <c r="F65" s="527"/>
      <c r="G65" s="527"/>
      <c r="H65" s="527"/>
      <c r="I65" s="600"/>
      <c r="J65" s="526"/>
      <c r="K65" s="527"/>
      <c r="L65" s="527"/>
      <c r="M65" s="527"/>
      <c r="N65" s="528"/>
      <c r="O65" s="54">
        <f>事業主控!O65</f>
        <v>0</v>
      </c>
      <c r="P65" s="105" t="s">
        <v>31</v>
      </c>
      <c r="Q65" s="54">
        <f>事業主控!Q65</f>
        <v>0</v>
      </c>
      <c r="R65" s="105" t="s">
        <v>32</v>
      </c>
      <c r="S65" s="54">
        <f>事業主控!S65</f>
        <v>0</v>
      </c>
      <c r="T65" s="581" t="s">
        <v>34</v>
      </c>
      <c r="U65" s="581"/>
      <c r="V65" s="430">
        <f>事業主控!V65</f>
        <v>0</v>
      </c>
      <c r="W65" s="435"/>
      <c r="X65" s="435"/>
      <c r="Y65" s="435"/>
      <c r="Z65" s="430">
        <f>事業主控!Z65</f>
        <v>0</v>
      </c>
      <c r="AA65" s="435"/>
      <c r="AB65" s="435"/>
      <c r="AC65" s="435"/>
      <c r="AD65" s="430">
        <f>事業主控!AD65</f>
        <v>0</v>
      </c>
      <c r="AE65" s="435"/>
      <c r="AF65" s="435"/>
      <c r="AG65" s="435"/>
      <c r="AH65" s="430">
        <f>事業主控!AH65</f>
        <v>0</v>
      </c>
      <c r="AI65" s="435"/>
      <c r="AJ65" s="435"/>
      <c r="AK65" s="499"/>
      <c r="AL65" s="278">
        <f>事業主控!AL65</f>
        <v>0</v>
      </c>
      <c r="AM65" s="540"/>
      <c r="AN65" s="280">
        <f>事業主控!AN65</f>
        <v>0</v>
      </c>
      <c r="AO65" s="281"/>
      <c r="AP65" s="281"/>
      <c r="AQ65" s="281"/>
      <c r="AR65" s="281"/>
      <c r="AS65" s="101"/>
      <c r="AT65" s="41"/>
    </row>
    <row r="66" spans="2:46" ht="18" customHeight="1">
      <c r="B66" s="601">
        <f>事業主控!B66</f>
        <v>0</v>
      </c>
      <c r="C66" s="602"/>
      <c r="D66" s="602"/>
      <c r="E66" s="602"/>
      <c r="F66" s="602"/>
      <c r="G66" s="602"/>
      <c r="H66" s="602"/>
      <c r="I66" s="603"/>
      <c r="J66" s="601">
        <f>事業主控!J66</f>
        <v>0</v>
      </c>
      <c r="K66" s="602"/>
      <c r="L66" s="602"/>
      <c r="M66" s="602"/>
      <c r="N66" s="604"/>
      <c r="O66" s="52">
        <f>事業主控!O66</f>
        <v>0</v>
      </c>
      <c r="P66" s="104" t="s">
        <v>31</v>
      </c>
      <c r="Q66" s="52">
        <f>事業主控!Q66</f>
        <v>0</v>
      </c>
      <c r="R66" s="104" t="s">
        <v>32</v>
      </c>
      <c r="S66" s="52">
        <f>事業主控!S66</f>
        <v>0</v>
      </c>
      <c r="T66" s="509" t="s">
        <v>33</v>
      </c>
      <c r="U66" s="509"/>
      <c r="V66" s="396">
        <f>事業主控!V66</f>
        <v>0</v>
      </c>
      <c r="W66" s="397"/>
      <c r="X66" s="397"/>
      <c r="Y66" s="127"/>
      <c r="Z66" s="128"/>
      <c r="AA66" s="129"/>
      <c r="AB66" s="129"/>
      <c r="AC66" s="127"/>
      <c r="AD66" s="128"/>
      <c r="AE66" s="129"/>
      <c r="AF66" s="129"/>
      <c r="AG66" s="127"/>
      <c r="AH66" s="270">
        <f>事業主控!AH66</f>
        <v>0</v>
      </c>
      <c r="AI66" s="271"/>
      <c r="AJ66" s="271"/>
      <c r="AK66" s="398"/>
      <c r="AL66" s="128"/>
      <c r="AM66" s="130"/>
      <c r="AN66" s="270">
        <f>事業主控!AN66</f>
        <v>0</v>
      </c>
      <c r="AO66" s="271"/>
      <c r="AP66" s="271"/>
      <c r="AQ66" s="271"/>
      <c r="AR66" s="271"/>
      <c r="AS66" s="131"/>
      <c r="AT66" s="41"/>
    </row>
    <row r="67" spans="2:46" ht="18" customHeight="1">
      <c r="B67" s="526"/>
      <c r="C67" s="527"/>
      <c r="D67" s="527"/>
      <c r="E67" s="527"/>
      <c r="F67" s="527"/>
      <c r="G67" s="527"/>
      <c r="H67" s="527"/>
      <c r="I67" s="600"/>
      <c r="J67" s="526"/>
      <c r="K67" s="527"/>
      <c r="L67" s="527"/>
      <c r="M67" s="527"/>
      <c r="N67" s="528"/>
      <c r="O67" s="54">
        <f>事業主控!O67</f>
        <v>0</v>
      </c>
      <c r="P67" s="105" t="s">
        <v>31</v>
      </c>
      <c r="Q67" s="54">
        <f>事業主控!Q67</f>
        <v>0</v>
      </c>
      <c r="R67" s="105" t="s">
        <v>32</v>
      </c>
      <c r="S67" s="54">
        <f>事業主控!S67</f>
        <v>0</v>
      </c>
      <c r="T67" s="581" t="s">
        <v>34</v>
      </c>
      <c r="U67" s="581"/>
      <c r="V67" s="430">
        <f>事業主控!V67</f>
        <v>0</v>
      </c>
      <c r="W67" s="435"/>
      <c r="X67" s="435"/>
      <c r="Y67" s="435"/>
      <c r="Z67" s="430">
        <f>事業主控!Z67</f>
        <v>0</v>
      </c>
      <c r="AA67" s="435"/>
      <c r="AB67" s="435"/>
      <c r="AC67" s="435"/>
      <c r="AD67" s="430">
        <f>事業主控!AD67</f>
        <v>0</v>
      </c>
      <c r="AE67" s="435"/>
      <c r="AF67" s="435"/>
      <c r="AG67" s="435"/>
      <c r="AH67" s="430">
        <f>事業主控!AH67</f>
        <v>0</v>
      </c>
      <c r="AI67" s="435"/>
      <c r="AJ67" s="435"/>
      <c r="AK67" s="499"/>
      <c r="AL67" s="278">
        <f>事業主控!AL67</f>
        <v>0</v>
      </c>
      <c r="AM67" s="540"/>
      <c r="AN67" s="280">
        <f>事業主控!AN67</f>
        <v>0</v>
      </c>
      <c r="AO67" s="281"/>
      <c r="AP67" s="281"/>
      <c r="AQ67" s="281"/>
      <c r="AR67" s="281"/>
      <c r="AS67" s="101"/>
      <c r="AT67" s="41"/>
    </row>
    <row r="68" spans="2:46" ht="18" customHeight="1">
      <c r="B68" s="601">
        <f>事業主控!B68</f>
        <v>0</v>
      </c>
      <c r="C68" s="602"/>
      <c r="D68" s="602"/>
      <c r="E68" s="602"/>
      <c r="F68" s="602"/>
      <c r="G68" s="602"/>
      <c r="H68" s="602"/>
      <c r="I68" s="603"/>
      <c r="J68" s="601">
        <f>事業主控!J68</f>
        <v>0</v>
      </c>
      <c r="K68" s="602"/>
      <c r="L68" s="602"/>
      <c r="M68" s="602"/>
      <c r="N68" s="604"/>
      <c r="O68" s="52">
        <f>事業主控!O68</f>
        <v>0</v>
      </c>
      <c r="P68" s="104" t="s">
        <v>31</v>
      </c>
      <c r="Q68" s="52">
        <f>事業主控!Q68</f>
        <v>0</v>
      </c>
      <c r="R68" s="104" t="s">
        <v>32</v>
      </c>
      <c r="S68" s="52">
        <f>事業主控!S68</f>
        <v>0</v>
      </c>
      <c r="T68" s="509" t="s">
        <v>33</v>
      </c>
      <c r="U68" s="509"/>
      <c r="V68" s="396">
        <f>事業主控!V68</f>
        <v>0</v>
      </c>
      <c r="W68" s="397"/>
      <c r="X68" s="397"/>
      <c r="Y68" s="127"/>
      <c r="Z68" s="128"/>
      <c r="AA68" s="129"/>
      <c r="AB68" s="129"/>
      <c r="AC68" s="127"/>
      <c r="AD68" s="128"/>
      <c r="AE68" s="129"/>
      <c r="AF68" s="129"/>
      <c r="AG68" s="127"/>
      <c r="AH68" s="270">
        <f>事業主控!AH68</f>
        <v>0</v>
      </c>
      <c r="AI68" s="271"/>
      <c r="AJ68" s="271"/>
      <c r="AK68" s="398"/>
      <c r="AL68" s="128"/>
      <c r="AM68" s="130"/>
      <c r="AN68" s="270">
        <f>事業主控!AN68</f>
        <v>0</v>
      </c>
      <c r="AO68" s="271"/>
      <c r="AP68" s="271"/>
      <c r="AQ68" s="271"/>
      <c r="AR68" s="271"/>
      <c r="AS68" s="131"/>
      <c r="AT68" s="41"/>
    </row>
    <row r="69" spans="2:46" ht="18" customHeight="1">
      <c r="B69" s="526"/>
      <c r="C69" s="527"/>
      <c r="D69" s="527"/>
      <c r="E69" s="527"/>
      <c r="F69" s="527"/>
      <c r="G69" s="527"/>
      <c r="H69" s="527"/>
      <c r="I69" s="600"/>
      <c r="J69" s="526"/>
      <c r="K69" s="527"/>
      <c r="L69" s="527"/>
      <c r="M69" s="527"/>
      <c r="N69" s="528"/>
      <c r="O69" s="54">
        <f>事業主控!O69</f>
        <v>0</v>
      </c>
      <c r="P69" s="105" t="s">
        <v>31</v>
      </c>
      <c r="Q69" s="54">
        <f>事業主控!Q69</f>
        <v>0</v>
      </c>
      <c r="R69" s="105" t="s">
        <v>32</v>
      </c>
      <c r="S69" s="54">
        <f>事業主控!S69</f>
        <v>0</v>
      </c>
      <c r="T69" s="581" t="s">
        <v>34</v>
      </c>
      <c r="U69" s="581"/>
      <c r="V69" s="430">
        <f>事業主控!V69</f>
        <v>0</v>
      </c>
      <c r="W69" s="435"/>
      <c r="X69" s="435"/>
      <c r="Y69" s="435"/>
      <c r="Z69" s="430">
        <f>事業主控!Z69</f>
        <v>0</v>
      </c>
      <c r="AA69" s="435"/>
      <c r="AB69" s="435"/>
      <c r="AC69" s="435"/>
      <c r="AD69" s="430">
        <f>事業主控!AD69</f>
        <v>0</v>
      </c>
      <c r="AE69" s="435"/>
      <c r="AF69" s="435"/>
      <c r="AG69" s="435"/>
      <c r="AH69" s="430">
        <f>事業主控!AH69</f>
        <v>0</v>
      </c>
      <c r="AI69" s="435"/>
      <c r="AJ69" s="435"/>
      <c r="AK69" s="499"/>
      <c r="AL69" s="278">
        <f>事業主控!AL69</f>
        <v>0</v>
      </c>
      <c r="AM69" s="540"/>
      <c r="AN69" s="280">
        <f>事業主控!AN69</f>
        <v>0</v>
      </c>
      <c r="AO69" s="281"/>
      <c r="AP69" s="281"/>
      <c r="AQ69" s="281"/>
      <c r="AR69" s="281"/>
      <c r="AS69" s="101"/>
      <c r="AT69" s="41"/>
    </row>
    <row r="70" spans="2:46" ht="18" customHeight="1">
      <c r="B70" s="601">
        <f>事業主控!B70</f>
        <v>0</v>
      </c>
      <c r="C70" s="602"/>
      <c r="D70" s="602"/>
      <c r="E70" s="602"/>
      <c r="F70" s="602"/>
      <c r="G70" s="602"/>
      <c r="H70" s="602"/>
      <c r="I70" s="603"/>
      <c r="J70" s="601">
        <f>事業主控!J70</f>
        <v>0</v>
      </c>
      <c r="K70" s="602"/>
      <c r="L70" s="602"/>
      <c r="M70" s="602"/>
      <c r="N70" s="604"/>
      <c r="O70" s="52">
        <f>事業主控!O70</f>
        <v>0</v>
      </c>
      <c r="P70" s="104" t="s">
        <v>31</v>
      </c>
      <c r="Q70" s="52">
        <f>事業主控!Q70</f>
        <v>0</v>
      </c>
      <c r="R70" s="104" t="s">
        <v>32</v>
      </c>
      <c r="S70" s="52">
        <f>事業主控!S70</f>
        <v>0</v>
      </c>
      <c r="T70" s="509" t="s">
        <v>33</v>
      </c>
      <c r="U70" s="509"/>
      <c r="V70" s="396">
        <f>事業主控!V70</f>
        <v>0</v>
      </c>
      <c r="W70" s="397"/>
      <c r="X70" s="397"/>
      <c r="Y70" s="127"/>
      <c r="Z70" s="128"/>
      <c r="AA70" s="129"/>
      <c r="AB70" s="129"/>
      <c r="AC70" s="127"/>
      <c r="AD70" s="128"/>
      <c r="AE70" s="129"/>
      <c r="AF70" s="129"/>
      <c r="AG70" s="127"/>
      <c r="AH70" s="270">
        <f>事業主控!AH70</f>
        <v>0</v>
      </c>
      <c r="AI70" s="271"/>
      <c r="AJ70" s="271"/>
      <c r="AK70" s="398"/>
      <c r="AL70" s="128"/>
      <c r="AM70" s="130"/>
      <c r="AN70" s="270">
        <f>事業主控!AN70</f>
        <v>0</v>
      </c>
      <c r="AO70" s="271"/>
      <c r="AP70" s="271"/>
      <c r="AQ70" s="271"/>
      <c r="AR70" s="271"/>
      <c r="AS70" s="131"/>
      <c r="AT70" s="41"/>
    </row>
    <row r="71" spans="2:46" ht="18" customHeight="1">
      <c r="B71" s="526"/>
      <c r="C71" s="527"/>
      <c r="D71" s="527"/>
      <c r="E71" s="527"/>
      <c r="F71" s="527"/>
      <c r="G71" s="527"/>
      <c r="H71" s="527"/>
      <c r="I71" s="600"/>
      <c r="J71" s="526"/>
      <c r="K71" s="527"/>
      <c r="L71" s="527"/>
      <c r="M71" s="527"/>
      <c r="N71" s="528"/>
      <c r="O71" s="54">
        <f>事業主控!O71</f>
        <v>0</v>
      </c>
      <c r="P71" s="105" t="s">
        <v>31</v>
      </c>
      <c r="Q71" s="54">
        <f>事業主控!Q71</f>
        <v>0</v>
      </c>
      <c r="R71" s="105" t="s">
        <v>32</v>
      </c>
      <c r="S71" s="54">
        <f>事業主控!S71</f>
        <v>0</v>
      </c>
      <c r="T71" s="581" t="s">
        <v>34</v>
      </c>
      <c r="U71" s="581"/>
      <c r="V71" s="430">
        <f>事業主控!V71</f>
        <v>0</v>
      </c>
      <c r="W71" s="435"/>
      <c r="X71" s="435"/>
      <c r="Y71" s="435"/>
      <c r="Z71" s="430">
        <f>事業主控!Z71</f>
        <v>0</v>
      </c>
      <c r="AA71" s="435"/>
      <c r="AB71" s="435"/>
      <c r="AC71" s="435"/>
      <c r="AD71" s="430">
        <f>事業主控!AD71</f>
        <v>0</v>
      </c>
      <c r="AE71" s="435"/>
      <c r="AF71" s="435"/>
      <c r="AG71" s="435"/>
      <c r="AH71" s="430">
        <f>事業主控!AH71</f>
        <v>0</v>
      </c>
      <c r="AI71" s="435"/>
      <c r="AJ71" s="435"/>
      <c r="AK71" s="499"/>
      <c r="AL71" s="278">
        <f>事業主控!AL71</f>
        <v>0</v>
      </c>
      <c r="AM71" s="540"/>
      <c r="AN71" s="280">
        <f>事業主控!AN71</f>
        <v>0</v>
      </c>
      <c r="AO71" s="281"/>
      <c r="AP71" s="281"/>
      <c r="AQ71" s="281"/>
      <c r="AR71" s="281"/>
      <c r="AS71" s="101"/>
      <c r="AT71" s="41"/>
    </row>
    <row r="72" spans="2:46" ht="18" customHeight="1">
      <c r="B72" s="601">
        <f>事業主控!B72</f>
        <v>0</v>
      </c>
      <c r="C72" s="602"/>
      <c r="D72" s="602"/>
      <c r="E72" s="602"/>
      <c r="F72" s="602"/>
      <c r="G72" s="602"/>
      <c r="H72" s="602"/>
      <c r="I72" s="603"/>
      <c r="J72" s="601">
        <f>事業主控!J72</f>
        <v>0</v>
      </c>
      <c r="K72" s="602"/>
      <c r="L72" s="602"/>
      <c r="M72" s="602"/>
      <c r="N72" s="604"/>
      <c r="O72" s="52">
        <f>事業主控!O72</f>
        <v>0</v>
      </c>
      <c r="P72" s="104" t="s">
        <v>31</v>
      </c>
      <c r="Q72" s="52">
        <f>事業主控!Q72</f>
        <v>0</v>
      </c>
      <c r="R72" s="104" t="s">
        <v>32</v>
      </c>
      <c r="S72" s="52">
        <f>事業主控!S72</f>
        <v>0</v>
      </c>
      <c r="T72" s="509" t="s">
        <v>33</v>
      </c>
      <c r="U72" s="509"/>
      <c r="V72" s="396">
        <f>事業主控!V72</f>
        <v>0</v>
      </c>
      <c r="W72" s="397"/>
      <c r="X72" s="397"/>
      <c r="Y72" s="127"/>
      <c r="Z72" s="128"/>
      <c r="AA72" s="129"/>
      <c r="AB72" s="129"/>
      <c r="AC72" s="127"/>
      <c r="AD72" s="128"/>
      <c r="AE72" s="129"/>
      <c r="AF72" s="129"/>
      <c r="AG72" s="127"/>
      <c r="AH72" s="270">
        <f>事業主控!AH72</f>
        <v>0</v>
      </c>
      <c r="AI72" s="271"/>
      <c r="AJ72" s="271"/>
      <c r="AK72" s="398"/>
      <c r="AL72" s="128"/>
      <c r="AM72" s="130"/>
      <c r="AN72" s="270">
        <f>事業主控!AN72</f>
        <v>0</v>
      </c>
      <c r="AO72" s="271"/>
      <c r="AP72" s="271"/>
      <c r="AQ72" s="271"/>
      <c r="AR72" s="271"/>
      <c r="AS72" s="131"/>
      <c r="AT72" s="41"/>
    </row>
    <row r="73" spans="2:46" ht="18" customHeight="1">
      <c r="B73" s="526"/>
      <c r="C73" s="527"/>
      <c r="D73" s="527"/>
      <c r="E73" s="527"/>
      <c r="F73" s="527"/>
      <c r="G73" s="527"/>
      <c r="H73" s="527"/>
      <c r="I73" s="600"/>
      <c r="J73" s="526"/>
      <c r="K73" s="527"/>
      <c r="L73" s="527"/>
      <c r="M73" s="527"/>
      <c r="N73" s="528"/>
      <c r="O73" s="54">
        <f>事業主控!O73</f>
        <v>0</v>
      </c>
      <c r="P73" s="105" t="s">
        <v>31</v>
      </c>
      <c r="Q73" s="54">
        <f>事業主控!Q73</f>
        <v>0</v>
      </c>
      <c r="R73" s="105" t="s">
        <v>32</v>
      </c>
      <c r="S73" s="54">
        <f>事業主控!S73</f>
        <v>0</v>
      </c>
      <c r="T73" s="581" t="s">
        <v>34</v>
      </c>
      <c r="U73" s="581"/>
      <c r="V73" s="430">
        <f>事業主控!V73</f>
        <v>0</v>
      </c>
      <c r="W73" s="435"/>
      <c r="X73" s="435"/>
      <c r="Y73" s="435"/>
      <c r="Z73" s="430">
        <f>事業主控!Z73</f>
        <v>0</v>
      </c>
      <c r="AA73" s="435"/>
      <c r="AB73" s="435"/>
      <c r="AC73" s="435"/>
      <c r="AD73" s="430">
        <f>事業主控!AD73</f>
        <v>0</v>
      </c>
      <c r="AE73" s="435"/>
      <c r="AF73" s="435"/>
      <c r="AG73" s="435"/>
      <c r="AH73" s="430">
        <f>事業主控!AH73</f>
        <v>0</v>
      </c>
      <c r="AI73" s="435"/>
      <c r="AJ73" s="435"/>
      <c r="AK73" s="499"/>
      <c r="AL73" s="278">
        <f>事業主控!AL73</f>
        <v>0</v>
      </c>
      <c r="AM73" s="540"/>
      <c r="AN73" s="280">
        <f>事業主控!AN73</f>
        <v>0</v>
      </c>
      <c r="AO73" s="281"/>
      <c r="AP73" s="281"/>
      <c r="AQ73" s="281"/>
      <c r="AR73" s="281"/>
      <c r="AS73" s="101"/>
      <c r="AT73" s="41"/>
    </row>
    <row r="74" spans="2:46" ht="18" customHeight="1">
      <c r="B74" s="601">
        <f>事業主控!B74</f>
        <v>0</v>
      </c>
      <c r="C74" s="602"/>
      <c r="D74" s="602"/>
      <c r="E74" s="602"/>
      <c r="F74" s="602"/>
      <c r="G74" s="602"/>
      <c r="H74" s="602"/>
      <c r="I74" s="603"/>
      <c r="J74" s="601">
        <f>事業主控!J74</f>
        <v>0</v>
      </c>
      <c r="K74" s="602"/>
      <c r="L74" s="602"/>
      <c r="M74" s="602"/>
      <c r="N74" s="604"/>
      <c r="O74" s="52">
        <f>事業主控!O74</f>
        <v>0</v>
      </c>
      <c r="P74" s="104" t="s">
        <v>31</v>
      </c>
      <c r="Q74" s="52">
        <f>事業主控!Q74</f>
        <v>0</v>
      </c>
      <c r="R74" s="104" t="s">
        <v>32</v>
      </c>
      <c r="S74" s="52">
        <f>事業主控!S74</f>
        <v>0</v>
      </c>
      <c r="T74" s="509" t="s">
        <v>33</v>
      </c>
      <c r="U74" s="509"/>
      <c r="V74" s="396">
        <f>事業主控!V74</f>
        <v>0</v>
      </c>
      <c r="W74" s="397"/>
      <c r="X74" s="397"/>
      <c r="Y74" s="127"/>
      <c r="Z74" s="128"/>
      <c r="AA74" s="129"/>
      <c r="AB74" s="129"/>
      <c r="AC74" s="127"/>
      <c r="AD74" s="128"/>
      <c r="AE74" s="129"/>
      <c r="AF74" s="129"/>
      <c r="AG74" s="127"/>
      <c r="AH74" s="270">
        <f>事業主控!AH74</f>
        <v>0</v>
      </c>
      <c r="AI74" s="271"/>
      <c r="AJ74" s="271"/>
      <c r="AK74" s="398"/>
      <c r="AL74" s="128"/>
      <c r="AM74" s="130"/>
      <c r="AN74" s="270">
        <f>事業主控!AN74</f>
        <v>0</v>
      </c>
      <c r="AO74" s="271"/>
      <c r="AP74" s="271"/>
      <c r="AQ74" s="271"/>
      <c r="AR74" s="271"/>
      <c r="AS74" s="131"/>
      <c r="AT74" s="41"/>
    </row>
    <row r="75" spans="2:46" ht="18" customHeight="1">
      <c r="B75" s="526"/>
      <c r="C75" s="527"/>
      <c r="D75" s="527"/>
      <c r="E75" s="527"/>
      <c r="F75" s="527"/>
      <c r="G75" s="527"/>
      <c r="H75" s="527"/>
      <c r="I75" s="600"/>
      <c r="J75" s="526"/>
      <c r="K75" s="527"/>
      <c r="L75" s="527"/>
      <c r="M75" s="527"/>
      <c r="N75" s="528"/>
      <c r="O75" s="54">
        <f>事業主控!O75</f>
        <v>0</v>
      </c>
      <c r="P75" s="105" t="s">
        <v>31</v>
      </c>
      <c r="Q75" s="54">
        <f>事業主控!Q75</f>
        <v>0</v>
      </c>
      <c r="R75" s="105" t="s">
        <v>32</v>
      </c>
      <c r="S75" s="54">
        <f>事業主控!S75</f>
        <v>0</v>
      </c>
      <c r="T75" s="581" t="s">
        <v>34</v>
      </c>
      <c r="U75" s="581"/>
      <c r="V75" s="430">
        <f>事業主控!V75</f>
        <v>0</v>
      </c>
      <c r="W75" s="435"/>
      <c r="X75" s="435"/>
      <c r="Y75" s="435"/>
      <c r="Z75" s="430">
        <f>事業主控!Z75</f>
        <v>0</v>
      </c>
      <c r="AA75" s="435"/>
      <c r="AB75" s="435"/>
      <c r="AC75" s="435"/>
      <c r="AD75" s="430">
        <f>事業主控!AD75</f>
        <v>0</v>
      </c>
      <c r="AE75" s="435"/>
      <c r="AF75" s="435"/>
      <c r="AG75" s="435"/>
      <c r="AH75" s="430">
        <f>事業主控!AH75</f>
        <v>0</v>
      </c>
      <c r="AI75" s="435"/>
      <c r="AJ75" s="435"/>
      <c r="AK75" s="499"/>
      <c r="AL75" s="278">
        <f>事業主控!AL75</f>
        <v>0</v>
      </c>
      <c r="AM75" s="540"/>
      <c r="AN75" s="280">
        <f>事業主控!AN75</f>
        <v>0</v>
      </c>
      <c r="AO75" s="281"/>
      <c r="AP75" s="281"/>
      <c r="AQ75" s="281"/>
      <c r="AR75" s="281"/>
      <c r="AS75" s="101"/>
      <c r="AT75" s="41"/>
    </row>
    <row r="76" spans="2:46" ht="18" customHeight="1">
      <c r="B76" s="601">
        <f>事業主控!B76</f>
        <v>0</v>
      </c>
      <c r="C76" s="602"/>
      <c r="D76" s="602"/>
      <c r="E76" s="602"/>
      <c r="F76" s="602"/>
      <c r="G76" s="602"/>
      <c r="H76" s="602"/>
      <c r="I76" s="603"/>
      <c r="J76" s="601">
        <f>事業主控!J76</f>
        <v>0</v>
      </c>
      <c r="K76" s="602"/>
      <c r="L76" s="602"/>
      <c r="M76" s="602"/>
      <c r="N76" s="604"/>
      <c r="O76" s="52">
        <f>事業主控!O76</f>
        <v>0</v>
      </c>
      <c r="P76" s="104" t="s">
        <v>31</v>
      </c>
      <c r="Q76" s="52">
        <f>事業主控!Q76</f>
        <v>0</v>
      </c>
      <c r="R76" s="104" t="s">
        <v>32</v>
      </c>
      <c r="S76" s="52">
        <f>事業主控!S76</f>
        <v>0</v>
      </c>
      <c r="T76" s="509" t="s">
        <v>33</v>
      </c>
      <c r="U76" s="509"/>
      <c r="V76" s="396">
        <f>事業主控!V76</f>
        <v>0</v>
      </c>
      <c r="W76" s="397"/>
      <c r="X76" s="397"/>
      <c r="Y76" s="127"/>
      <c r="Z76" s="128"/>
      <c r="AA76" s="129"/>
      <c r="AB76" s="129"/>
      <c r="AC76" s="127"/>
      <c r="AD76" s="128"/>
      <c r="AE76" s="129"/>
      <c r="AF76" s="129"/>
      <c r="AG76" s="127"/>
      <c r="AH76" s="270">
        <f>事業主控!AH76</f>
        <v>0</v>
      </c>
      <c r="AI76" s="271"/>
      <c r="AJ76" s="271"/>
      <c r="AK76" s="398"/>
      <c r="AL76" s="128"/>
      <c r="AM76" s="130"/>
      <c r="AN76" s="270">
        <f>事業主控!AN76</f>
        <v>0</v>
      </c>
      <c r="AO76" s="271"/>
      <c r="AP76" s="271"/>
      <c r="AQ76" s="271"/>
      <c r="AR76" s="271"/>
      <c r="AS76" s="131"/>
      <c r="AT76" s="41"/>
    </row>
    <row r="77" spans="2:46" ht="18" customHeight="1">
      <c r="B77" s="526"/>
      <c r="C77" s="527"/>
      <c r="D77" s="527"/>
      <c r="E77" s="527"/>
      <c r="F77" s="527"/>
      <c r="G77" s="527"/>
      <c r="H77" s="527"/>
      <c r="I77" s="600"/>
      <c r="J77" s="526"/>
      <c r="K77" s="527"/>
      <c r="L77" s="527"/>
      <c r="M77" s="527"/>
      <c r="N77" s="528"/>
      <c r="O77" s="54">
        <f>事業主控!O77</f>
        <v>0</v>
      </c>
      <c r="P77" s="105" t="s">
        <v>31</v>
      </c>
      <c r="Q77" s="54">
        <f>事業主控!Q77</f>
        <v>0</v>
      </c>
      <c r="R77" s="105" t="s">
        <v>32</v>
      </c>
      <c r="S77" s="54">
        <f>事業主控!S77</f>
        <v>0</v>
      </c>
      <c r="T77" s="581" t="s">
        <v>34</v>
      </c>
      <c r="U77" s="581"/>
      <c r="V77" s="430">
        <f>事業主控!V77</f>
        <v>0</v>
      </c>
      <c r="W77" s="435"/>
      <c r="X77" s="435"/>
      <c r="Y77" s="435"/>
      <c r="Z77" s="430">
        <f>事業主控!Z77</f>
        <v>0</v>
      </c>
      <c r="AA77" s="435"/>
      <c r="AB77" s="435"/>
      <c r="AC77" s="435"/>
      <c r="AD77" s="430">
        <f>事業主控!AD77</f>
        <v>0</v>
      </c>
      <c r="AE77" s="435"/>
      <c r="AF77" s="435"/>
      <c r="AG77" s="435"/>
      <c r="AH77" s="430">
        <f>事業主控!AH77</f>
        <v>0</v>
      </c>
      <c r="AI77" s="435"/>
      <c r="AJ77" s="435"/>
      <c r="AK77" s="499"/>
      <c r="AL77" s="278">
        <f>事業主控!AL77</f>
        <v>0</v>
      </c>
      <c r="AM77" s="540"/>
      <c r="AN77" s="280">
        <f>事業主控!AN77</f>
        <v>0</v>
      </c>
      <c r="AO77" s="281"/>
      <c r="AP77" s="281"/>
      <c r="AQ77" s="281"/>
      <c r="AR77" s="281"/>
      <c r="AS77" s="101"/>
      <c r="AT77" s="41"/>
    </row>
    <row r="78" spans="2:46" ht="18" customHeight="1">
      <c r="B78" s="413" t="s">
        <v>81</v>
      </c>
      <c r="C78" s="414"/>
      <c r="D78" s="414"/>
      <c r="E78" s="415"/>
      <c r="F78" s="582">
        <f>事業主控!F78</f>
        <v>0</v>
      </c>
      <c r="G78" s="583"/>
      <c r="H78" s="583"/>
      <c r="I78" s="583"/>
      <c r="J78" s="583"/>
      <c r="K78" s="583"/>
      <c r="L78" s="583"/>
      <c r="M78" s="583"/>
      <c r="N78" s="584"/>
      <c r="O78" s="591" t="s">
        <v>82</v>
      </c>
      <c r="P78" s="592"/>
      <c r="Q78" s="592"/>
      <c r="R78" s="592"/>
      <c r="S78" s="592"/>
      <c r="T78" s="592"/>
      <c r="U78" s="593"/>
      <c r="V78" s="270">
        <f>事業主控!V78</f>
        <v>0</v>
      </c>
      <c r="W78" s="271"/>
      <c r="X78" s="271"/>
      <c r="Y78" s="398"/>
      <c r="Z78" s="128"/>
      <c r="AA78" s="129"/>
      <c r="AB78" s="129"/>
      <c r="AC78" s="127"/>
      <c r="AD78" s="128"/>
      <c r="AE78" s="129"/>
      <c r="AF78" s="129"/>
      <c r="AG78" s="127"/>
      <c r="AH78" s="270">
        <f>事業主控!AH78</f>
        <v>0</v>
      </c>
      <c r="AI78" s="271"/>
      <c r="AJ78" s="271"/>
      <c r="AK78" s="398"/>
      <c r="AL78" s="128"/>
      <c r="AM78" s="130"/>
      <c r="AN78" s="270">
        <f>事業主控!AN78</f>
        <v>0</v>
      </c>
      <c r="AO78" s="271"/>
      <c r="AP78" s="271"/>
      <c r="AQ78" s="271"/>
      <c r="AR78" s="271"/>
      <c r="AS78" s="131"/>
      <c r="AT78" s="41"/>
    </row>
    <row r="79" spans="2:46" ht="18" customHeight="1">
      <c r="B79" s="416"/>
      <c r="C79" s="417"/>
      <c r="D79" s="417"/>
      <c r="E79" s="418"/>
      <c r="F79" s="585"/>
      <c r="G79" s="586"/>
      <c r="H79" s="586"/>
      <c r="I79" s="586"/>
      <c r="J79" s="586"/>
      <c r="K79" s="586"/>
      <c r="L79" s="586"/>
      <c r="M79" s="586"/>
      <c r="N79" s="587"/>
      <c r="O79" s="594"/>
      <c r="P79" s="595"/>
      <c r="Q79" s="595"/>
      <c r="R79" s="595"/>
      <c r="S79" s="595"/>
      <c r="T79" s="595"/>
      <c r="U79" s="596"/>
      <c r="V79" s="635">
        <f>事業主控!V79</f>
        <v>0</v>
      </c>
      <c r="W79" s="636"/>
      <c r="X79" s="636"/>
      <c r="Y79" s="637"/>
      <c r="Z79" s="635">
        <f>事業主控!Z79</f>
        <v>0</v>
      </c>
      <c r="AA79" s="649"/>
      <c r="AB79" s="649"/>
      <c r="AC79" s="650"/>
      <c r="AD79" s="635">
        <f>事業主控!AD79</f>
        <v>0</v>
      </c>
      <c r="AE79" s="649"/>
      <c r="AF79" s="649"/>
      <c r="AG79" s="650"/>
      <c r="AH79" s="635">
        <f>事業主控!AH79</f>
        <v>0</v>
      </c>
      <c r="AI79" s="648"/>
      <c r="AJ79" s="648"/>
      <c r="AK79" s="648"/>
      <c r="AL79" s="132"/>
      <c r="AM79" s="133"/>
      <c r="AN79" s="635">
        <f>事業主控!AN79</f>
        <v>0</v>
      </c>
      <c r="AO79" s="636"/>
      <c r="AP79" s="636"/>
      <c r="AQ79" s="636"/>
      <c r="AR79" s="636"/>
      <c r="AS79" s="134"/>
      <c r="AT79" s="41"/>
    </row>
    <row r="80" spans="2:46" ht="18" customHeight="1">
      <c r="B80" s="419"/>
      <c r="C80" s="420"/>
      <c r="D80" s="420"/>
      <c r="E80" s="421"/>
      <c r="F80" s="588"/>
      <c r="G80" s="589"/>
      <c r="H80" s="589"/>
      <c r="I80" s="589"/>
      <c r="J80" s="589"/>
      <c r="K80" s="589"/>
      <c r="L80" s="589"/>
      <c r="M80" s="589"/>
      <c r="N80" s="590"/>
      <c r="O80" s="597"/>
      <c r="P80" s="598"/>
      <c r="Q80" s="598"/>
      <c r="R80" s="598"/>
      <c r="S80" s="598"/>
      <c r="T80" s="598"/>
      <c r="U80" s="599"/>
      <c r="V80" s="280">
        <f>事業主控!V80</f>
        <v>0</v>
      </c>
      <c r="W80" s="281"/>
      <c r="X80" s="281"/>
      <c r="Y80" s="574"/>
      <c r="Z80" s="280">
        <f>事業主控!Z80</f>
        <v>0</v>
      </c>
      <c r="AA80" s="281"/>
      <c r="AB80" s="281"/>
      <c r="AC80" s="574"/>
      <c r="AD80" s="280">
        <f>事業主控!AD80</f>
        <v>0</v>
      </c>
      <c r="AE80" s="281"/>
      <c r="AF80" s="281"/>
      <c r="AG80" s="574"/>
      <c r="AH80" s="280">
        <f>事業主控!AH80</f>
        <v>0</v>
      </c>
      <c r="AI80" s="281"/>
      <c r="AJ80" s="281"/>
      <c r="AK80" s="574"/>
      <c r="AL80" s="100"/>
      <c r="AM80" s="101"/>
      <c r="AN80" s="280">
        <f>事業主控!AN80</f>
        <v>0</v>
      </c>
      <c r="AO80" s="281"/>
      <c r="AP80" s="281"/>
      <c r="AQ80" s="281"/>
      <c r="AR80" s="281"/>
      <c r="AS80" s="101"/>
      <c r="AT80" s="41"/>
    </row>
    <row r="81" spans="40:46" ht="18" customHeight="1">
      <c r="AN81" s="711">
        <f>事業主控!AN81</f>
        <v>0</v>
      </c>
      <c r="AO81" s="711"/>
      <c r="AP81" s="711"/>
      <c r="AQ81" s="711"/>
      <c r="AR81" s="711"/>
      <c r="AS81" s="41"/>
      <c r="AT81" s="41"/>
    </row>
    <row r="82" spans="40:46" ht="31.9" customHeight="1">
      <c r="AN82" s="70"/>
      <c r="AO82" s="70"/>
      <c r="AP82" s="70"/>
      <c r="AQ82" s="70"/>
      <c r="AR82" s="70"/>
      <c r="AS82" s="41"/>
      <c r="AT82" s="41"/>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846FC-2E52-4B9F-90DA-5C438C567E7D}">
  <sheetPr>
    <tabColor indexed="50"/>
  </sheetPr>
  <dimension ref="A1:BY81"/>
  <sheetViews>
    <sheetView showGridLines="0" showZeros="0" view="pageBreakPreview" zoomScale="80" zoomScaleNormal="80" zoomScaleSheetLayoutView="80" workbookViewId="0">
      <selection activeCell="AG6" sqref="AG6"/>
    </sheetView>
  </sheetViews>
  <sheetFormatPr defaultColWidth="0"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11" hidden="1" customWidth="1"/>
    <col min="56" max="57" width="3.625" style="29"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row r="2" spans="1:77" ht="24" customHeight="1">
      <c r="X2" s="4"/>
      <c r="Y2" s="4"/>
      <c r="Z2" s="3"/>
      <c r="AA2" s="3"/>
      <c r="AB2" s="3"/>
      <c r="AC2" s="3"/>
      <c r="AD2" s="3"/>
      <c r="AE2" s="3"/>
      <c r="AF2" s="3"/>
      <c r="AG2" s="3"/>
      <c r="AH2" s="3"/>
      <c r="AI2" s="3"/>
      <c r="AJ2" s="3"/>
      <c r="AK2" s="3"/>
      <c r="AL2" s="3"/>
      <c r="AM2" s="3"/>
      <c r="AN2" s="3"/>
      <c r="AO2" s="3"/>
      <c r="AP2" s="3"/>
      <c r="AQ2" s="3"/>
      <c r="AR2" s="3"/>
      <c r="AS2" s="3"/>
      <c r="BF2" s="273" t="s">
        <v>48</v>
      </c>
      <c r="BG2" s="274"/>
      <c r="BH2" s="274"/>
      <c r="BI2" s="274"/>
      <c r="BJ2" s="275"/>
    </row>
    <row r="3" spans="1:77" ht="9" customHeight="1">
      <c r="U3" s="5"/>
      <c r="V3" s="5"/>
      <c r="W3" s="5"/>
      <c r="X3" s="5"/>
      <c r="Y3" s="5"/>
      <c r="Z3" s="6"/>
      <c r="AA3" s="6"/>
      <c r="AB3" s="210"/>
      <c r="AC3" s="210"/>
      <c r="AD3" s="210"/>
      <c r="AE3" s="210"/>
      <c r="AF3" s="210"/>
      <c r="AG3" s="210"/>
      <c r="AH3" s="210"/>
      <c r="AI3" s="210"/>
      <c r="AJ3" s="210"/>
      <c r="AK3" s="210"/>
      <c r="AL3" s="210"/>
      <c r="AM3" s="210"/>
      <c r="AN3" s="210"/>
      <c r="AO3" s="210"/>
      <c r="AP3" s="210"/>
      <c r="AQ3" s="210"/>
      <c r="AR3" s="210"/>
      <c r="AS3" s="210"/>
      <c r="BF3" s="136"/>
      <c r="BG3" s="71"/>
      <c r="BH3" s="71"/>
      <c r="BI3" s="71"/>
      <c r="BJ3" s="79"/>
    </row>
    <row r="4" spans="1:77" ht="17.25" customHeight="1">
      <c r="B4" s="2" t="s">
        <v>9</v>
      </c>
      <c r="U4" s="7" t="s">
        <v>76</v>
      </c>
      <c r="V4" s="5"/>
      <c r="W4" s="5"/>
      <c r="X4" s="5"/>
      <c r="Y4" s="5"/>
      <c r="AL4" s="3"/>
      <c r="BF4" s="136"/>
      <c r="BG4" s="71" t="s">
        <v>49</v>
      </c>
      <c r="BH4" s="71"/>
      <c r="BI4" s="71"/>
      <c r="BJ4" s="79"/>
    </row>
    <row r="5" spans="1:77" ht="13.15" customHeight="1">
      <c r="M5" s="8"/>
      <c r="N5" s="276" t="s">
        <v>39</v>
      </c>
      <c r="O5" s="276"/>
      <c r="P5" s="276"/>
      <c r="Q5" s="276"/>
      <c r="R5" s="276"/>
      <c r="S5" s="276"/>
      <c r="T5" s="276"/>
      <c r="U5" s="276"/>
      <c r="V5" s="276"/>
      <c r="W5" s="276"/>
      <c r="X5" s="276"/>
      <c r="Y5" s="276"/>
      <c r="Z5" s="276"/>
      <c r="AA5" s="276"/>
      <c r="AB5" s="276"/>
      <c r="AC5" s="276"/>
      <c r="AD5" s="276"/>
      <c r="AE5" s="276"/>
      <c r="AF5" s="8"/>
      <c r="AL5" s="137"/>
      <c r="AM5" s="264" t="s">
        <v>97</v>
      </c>
      <c r="AN5" s="265"/>
      <c r="AO5" s="265"/>
      <c r="AP5" s="266"/>
      <c r="BF5" s="136"/>
      <c r="BG5" s="71" t="s">
        <v>50</v>
      </c>
      <c r="BH5" s="71"/>
      <c r="BI5" s="71"/>
      <c r="BJ5" s="79"/>
    </row>
    <row r="6" spans="1:77" ht="13.15" customHeight="1">
      <c r="M6" s="9"/>
      <c r="N6" s="277"/>
      <c r="O6" s="277"/>
      <c r="P6" s="277"/>
      <c r="Q6" s="277"/>
      <c r="R6" s="277"/>
      <c r="S6" s="277"/>
      <c r="T6" s="277"/>
      <c r="U6" s="277"/>
      <c r="V6" s="277"/>
      <c r="W6" s="277"/>
      <c r="X6" s="277"/>
      <c r="Y6" s="277"/>
      <c r="Z6" s="277"/>
      <c r="AA6" s="277"/>
      <c r="AB6" s="277"/>
      <c r="AC6" s="277"/>
      <c r="AD6" s="277"/>
      <c r="AE6" s="277"/>
      <c r="AF6" s="9"/>
      <c r="AL6" s="137"/>
      <c r="AM6" s="267"/>
      <c r="AN6" s="268"/>
      <c r="AO6" s="268"/>
      <c r="AP6" s="269"/>
      <c r="BF6" s="136"/>
      <c r="BG6" s="71" t="s">
        <v>68</v>
      </c>
      <c r="BH6" s="71"/>
      <c r="BI6" s="71"/>
      <c r="BJ6" s="79"/>
    </row>
    <row r="7" spans="1:77" ht="12.75" customHeight="1">
      <c r="AL7" s="112"/>
      <c r="AM7" s="112"/>
      <c r="AN7" s="3"/>
      <c r="AO7" s="3"/>
      <c r="BF7" s="136"/>
      <c r="BG7" s="71" t="s">
        <v>51</v>
      </c>
      <c r="BH7" s="71"/>
      <c r="BI7" s="71"/>
      <c r="BJ7" s="79"/>
    </row>
    <row r="8" spans="1:77" ht="6" customHeight="1">
      <c r="BF8" s="136"/>
      <c r="BG8" s="71" t="s">
        <v>50</v>
      </c>
      <c r="BH8" s="71"/>
      <c r="BI8" s="71"/>
      <c r="BJ8" s="79"/>
    </row>
    <row r="9" spans="1:77" ht="12" customHeight="1">
      <c r="B9" s="311" t="s">
        <v>2</v>
      </c>
      <c r="C9" s="312"/>
      <c r="D9" s="312"/>
      <c r="E9" s="312"/>
      <c r="F9" s="312"/>
      <c r="G9" s="312"/>
      <c r="H9" s="312"/>
      <c r="I9" s="313"/>
      <c r="J9" s="316" t="s">
        <v>10</v>
      </c>
      <c r="K9" s="316"/>
      <c r="L9" s="208" t="s">
        <v>3</v>
      </c>
      <c r="M9" s="316" t="s">
        <v>11</v>
      </c>
      <c r="N9" s="316"/>
      <c r="O9" s="317" t="s">
        <v>12</v>
      </c>
      <c r="P9" s="316"/>
      <c r="Q9" s="316"/>
      <c r="R9" s="316"/>
      <c r="S9" s="316"/>
      <c r="T9" s="316"/>
      <c r="U9" s="316" t="s">
        <v>13</v>
      </c>
      <c r="V9" s="316"/>
      <c r="W9" s="316"/>
      <c r="X9" s="3"/>
      <c r="Y9" s="3"/>
      <c r="Z9" s="3"/>
      <c r="AA9" s="3"/>
      <c r="AB9" s="3"/>
      <c r="AC9" s="3"/>
      <c r="AD9" s="3"/>
      <c r="AE9" s="3"/>
      <c r="AF9" s="3"/>
      <c r="AG9" s="3"/>
      <c r="AH9" s="3"/>
      <c r="AI9" s="3"/>
      <c r="AJ9" s="3"/>
      <c r="AK9" s="3"/>
      <c r="AL9" s="318">
        <v>2</v>
      </c>
      <c r="AM9" s="258"/>
      <c r="AN9" s="255" t="s">
        <v>4</v>
      </c>
      <c r="AO9" s="255"/>
      <c r="AP9" s="258">
        <v>1</v>
      </c>
      <c r="AQ9" s="258"/>
      <c r="AR9" s="255" t="s">
        <v>5</v>
      </c>
      <c r="AS9" s="261"/>
      <c r="BD9" s="77"/>
      <c r="BF9" s="136"/>
      <c r="BG9" s="71" t="s">
        <v>69</v>
      </c>
      <c r="BH9" s="71"/>
      <c r="BI9" s="71"/>
      <c r="BJ9" s="79"/>
    </row>
    <row r="10" spans="1:77" ht="13.9" customHeight="1">
      <c r="B10" s="312"/>
      <c r="C10" s="312"/>
      <c r="D10" s="312"/>
      <c r="E10" s="312"/>
      <c r="F10" s="312"/>
      <c r="G10" s="312"/>
      <c r="H10" s="312"/>
      <c r="I10" s="313"/>
      <c r="J10" s="383" t="s">
        <v>114</v>
      </c>
      <c r="K10" s="385" t="s">
        <v>119</v>
      </c>
      <c r="L10" s="383" t="s">
        <v>116</v>
      </c>
      <c r="M10" s="406" t="s">
        <v>116</v>
      </c>
      <c r="N10" s="408" t="s">
        <v>113</v>
      </c>
      <c r="O10" s="383" t="s">
        <v>117</v>
      </c>
      <c r="P10" s="381" t="s">
        <v>123</v>
      </c>
      <c r="Q10" s="381" t="s">
        <v>114</v>
      </c>
      <c r="R10" s="381" t="s">
        <v>115</v>
      </c>
      <c r="S10" s="381" t="s">
        <v>114</v>
      </c>
      <c r="T10" s="408" t="s">
        <v>118</v>
      </c>
      <c r="U10" s="383" t="s">
        <v>115</v>
      </c>
      <c r="V10" s="381" t="s">
        <v>115</v>
      </c>
      <c r="W10" s="361" t="s">
        <v>115</v>
      </c>
      <c r="X10" s="3"/>
      <c r="Y10" s="3"/>
      <c r="Z10" s="3"/>
      <c r="AA10" s="3"/>
      <c r="AB10" s="3"/>
      <c r="AC10" s="3"/>
      <c r="AD10" s="3"/>
      <c r="AE10" s="3"/>
      <c r="AF10" s="3"/>
      <c r="AG10" s="3"/>
      <c r="AH10" s="3"/>
      <c r="AI10" s="3"/>
      <c r="AJ10" s="3"/>
      <c r="AK10" s="3"/>
      <c r="AL10" s="319"/>
      <c r="AM10" s="259"/>
      <c r="AN10" s="256"/>
      <c r="AO10" s="256"/>
      <c r="AP10" s="259"/>
      <c r="AQ10" s="259"/>
      <c r="AR10" s="256"/>
      <c r="AS10" s="262"/>
      <c r="BF10" s="136"/>
      <c r="BG10" s="71" t="s">
        <v>52</v>
      </c>
      <c r="BH10" s="71"/>
      <c r="BI10" s="71"/>
      <c r="BJ10" s="79"/>
    </row>
    <row r="11" spans="1:77" ht="9" customHeight="1">
      <c r="B11" s="312"/>
      <c r="C11" s="312"/>
      <c r="D11" s="312"/>
      <c r="E11" s="312"/>
      <c r="F11" s="312"/>
      <c r="G11" s="312"/>
      <c r="H11" s="312"/>
      <c r="I11" s="313"/>
      <c r="J11" s="384"/>
      <c r="K11" s="386"/>
      <c r="L11" s="384"/>
      <c r="M11" s="407"/>
      <c r="N11" s="409"/>
      <c r="O11" s="384"/>
      <c r="P11" s="382"/>
      <c r="Q11" s="382"/>
      <c r="R11" s="382"/>
      <c r="S11" s="382"/>
      <c r="T11" s="409"/>
      <c r="U11" s="384"/>
      <c r="V11" s="382"/>
      <c r="W11" s="362"/>
      <c r="X11" s="3"/>
      <c r="Y11" s="3"/>
      <c r="Z11" s="3"/>
      <c r="AA11" s="3"/>
      <c r="AB11" s="3"/>
      <c r="AC11" s="3"/>
      <c r="AD11" s="3"/>
      <c r="AE11" s="3"/>
      <c r="AF11" s="3"/>
      <c r="AG11" s="3"/>
      <c r="AH11" s="3"/>
      <c r="AI11" s="3"/>
      <c r="AJ11" s="3"/>
      <c r="AK11" s="3"/>
      <c r="AL11" s="320"/>
      <c r="AM11" s="260"/>
      <c r="AN11" s="257"/>
      <c r="AO11" s="257"/>
      <c r="AP11" s="260"/>
      <c r="AQ11" s="260"/>
      <c r="AR11" s="257"/>
      <c r="AS11" s="263"/>
      <c r="BF11" s="136"/>
      <c r="BG11" s="71" t="s">
        <v>50</v>
      </c>
      <c r="BH11" s="71"/>
      <c r="BI11" s="71"/>
      <c r="BJ11" s="79"/>
    </row>
    <row r="12" spans="1:77" ht="6" customHeight="1" thickBot="1">
      <c r="B12" s="314"/>
      <c r="C12" s="314"/>
      <c r="D12" s="314"/>
      <c r="E12" s="314"/>
      <c r="F12" s="314"/>
      <c r="G12" s="314"/>
      <c r="H12" s="314"/>
      <c r="I12" s="315"/>
      <c r="J12" s="384"/>
      <c r="K12" s="386"/>
      <c r="L12" s="384"/>
      <c r="M12" s="407"/>
      <c r="N12" s="409"/>
      <c r="O12" s="384"/>
      <c r="P12" s="382"/>
      <c r="Q12" s="382"/>
      <c r="R12" s="382"/>
      <c r="S12" s="382"/>
      <c r="T12" s="409"/>
      <c r="U12" s="384"/>
      <c r="V12" s="382"/>
      <c r="W12" s="362"/>
      <c r="X12" s="3"/>
      <c r="Y12" s="3"/>
      <c r="Z12" s="3"/>
      <c r="AA12" s="3"/>
      <c r="AB12" s="3"/>
      <c r="AC12" s="3"/>
      <c r="AD12" s="3"/>
      <c r="AE12" s="3"/>
      <c r="AF12" s="3"/>
      <c r="AG12" s="3"/>
      <c r="AH12" s="3"/>
      <c r="AI12" s="3"/>
      <c r="AJ12" s="3"/>
      <c r="AK12" s="3"/>
      <c r="BF12" s="136"/>
      <c r="BG12" s="71" t="s">
        <v>70</v>
      </c>
      <c r="BH12" s="71"/>
      <c r="BI12" s="71"/>
      <c r="BJ12" s="79"/>
    </row>
    <row r="13" spans="1:77" s="4" customFormat="1" ht="15" customHeight="1" thickBot="1">
      <c r="A13" s="1"/>
      <c r="B13" s="363" t="s">
        <v>14</v>
      </c>
      <c r="C13" s="364"/>
      <c r="D13" s="364"/>
      <c r="E13" s="364"/>
      <c r="F13" s="364"/>
      <c r="G13" s="364"/>
      <c r="H13" s="364"/>
      <c r="I13" s="365"/>
      <c r="J13" s="363" t="s">
        <v>6</v>
      </c>
      <c r="K13" s="364"/>
      <c r="L13" s="364"/>
      <c r="M13" s="364"/>
      <c r="N13" s="372"/>
      <c r="O13" s="375" t="s">
        <v>15</v>
      </c>
      <c r="P13" s="364"/>
      <c r="Q13" s="364"/>
      <c r="R13" s="364"/>
      <c r="S13" s="364"/>
      <c r="T13" s="364"/>
      <c r="U13" s="365"/>
      <c r="V13" s="139" t="s">
        <v>30</v>
      </c>
      <c r="W13" s="140"/>
      <c r="X13" s="140"/>
      <c r="Y13" s="378" t="s">
        <v>78</v>
      </c>
      <c r="Z13" s="378"/>
      <c r="AA13" s="378"/>
      <c r="AB13" s="378"/>
      <c r="AC13" s="378"/>
      <c r="AD13" s="378"/>
      <c r="AE13" s="378"/>
      <c r="AF13" s="378"/>
      <c r="AG13" s="378"/>
      <c r="AH13" s="378"/>
      <c r="AI13" s="140"/>
      <c r="AJ13" s="140"/>
      <c r="AK13" s="141"/>
      <c r="AL13" s="142" t="s">
        <v>46</v>
      </c>
      <c r="AM13" s="143"/>
      <c r="AN13" s="379" t="s">
        <v>80</v>
      </c>
      <c r="AO13" s="379"/>
      <c r="AP13" s="379"/>
      <c r="AQ13" s="379"/>
      <c r="AR13" s="379"/>
      <c r="AS13" s="380"/>
      <c r="AX13" s="11"/>
      <c r="AY13" s="11"/>
      <c r="AZ13" s="11"/>
      <c r="BA13" s="11"/>
      <c r="BB13" s="11"/>
      <c r="BC13" s="11"/>
      <c r="BD13" s="321" t="s">
        <v>44</v>
      </c>
      <c r="BE13" s="322"/>
      <c r="BF13" s="144"/>
      <c r="BG13" s="29" t="s">
        <v>53</v>
      </c>
      <c r="BH13" s="110"/>
      <c r="BI13" s="110"/>
      <c r="BJ13" s="80"/>
    </row>
    <row r="14" spans="1:77" s="4" customFormat="1" ht="13.9" customHeight="1" thickBot="1">
      <c r="A14" s="1"/>
      <c r="B14" s="366"/>
      <c r="C14" s="367"/>
      <c r="D14" s="367"/>
      <c r="E14" s="367"/>
      <c r="F14" s="367"/>
      <c r="G14" s="367"/>
      <c r="H14" s="367"/>
      <c r="I14" s="368"/>
      <c r="J14" s="366"/>
      <c r="K14" s="367"/>
      <c r="L14" s="367"/>
      <c r="M14" s="367"/>
      <c r="N14" s="373"/>
      <c r="O14" s="376"/>
      <c r="P14" s="367"/>
      <c r="Q14" s="367"/>
      <c r="R14" s="367"/>
      <c r="S14" s="367"/>
      <c r="T14" s="367"/>
      <c r="U14" s="368"/>
      <c r="V14" s="325" t="s">
        <v>7</v>
      </c>
      <c r="W14" s="326"/>
      <c r="X14" s="326"/>
      <c r="Y14" s="327"/>
      <c r="Z14" s="331" t="s">
        <v>16</v>
      </c>
      <c r="AA14" s="332"/>
      <c r="AB14" s="332"/>
      <c r="AC14" s="333"/>
      <c r="AD14" s="337" t="s">
        <v>17</v>
      </c>
      <c r="AE14" s="338"/>
      <c r="AF14" s="338"/>
      <c r="AG14" s="339"/>
      <c r="AH14" s="343" t="s">
        <v>40</v>
      </c>
      <c r="AI14" s="344"/>
      <c r="AJ14" s="344"/>
      <c r="AK14" s="345"/>
      <c r="AL14" s="349" t="s">
        <v>47</v>
      </c>
      <c r="AM14" s="350"/>
      <c r="AN14" s="353" t="s">
        <v>19</v>
      </c>
      <c r="AO14" s="354"/>
      <c r="AP14" s="354"/>
      <c r="AQ14" s="354"/>
      <c r="AR14" s="355"/>
      <c r="AS14" s="356"/>
      <c r="AX14" s="78"/>
      <c r="AY14" s="145" t="s">
        <v>65</v>
      </c>
      <c r="AZ14" s="145" t="s">
        <v>65</v>
      </c>
      <c r="BA14" s="145" t="s">
        <v>63</v>
      </c>
      <c r="BB14" s="357" t="s">
        <v>64</v>
      </c>
      <c r="BC14" s="358"/>
      <c r="BD14" s="323"/>
      <c r="BE14" s="324"/>
      <c r="BF14" s="111"/>
      <c r="BG14" s="109"/>
      <c r="BH14" s="109"/>
      <c r="BI14" s="81" t="s">
        <v>54</v>
      </c>
      <c r="BJ14" s="82">
        <v>41</v>
      </c>
      <c r="BO14" s="12" t="s">
        <v>112</v>
      </c>
    </row>
    <row r="15" spans="1:77" s="4" customFormat="1" ht="13.9" customHeight="1">
      <c r="A15" s="1"/>
      <c r="B15" s="369"/>
      <c r="C15" s="370"/>
      <c r="D15" s="370"/>
      <c r="E15" s="370"/>
      <c r="F15" s="370"/>
      <c r="G15" s="370"/>
      <c r="H15" s="370"/>
      <c r="I15" s="371"/>
      <c r="J15" s="369"/>
      <c r="K15" s="370"/>
      <c r="L15" s="370"/>
      <c r="M15" s="370"/>
      <c r="N15" s="374"/>
      <c r="O15" s="377"/>
      <c r="P15" s="370"/>
      <c r="Q15" s="370"/>
      <c r="R15" s="370"/>
      <c r="S15" s="370"/>
      <c r="T15" s="370"/>
      <c r="U15" s="371"/>
      <c r="V15" s="328"/>
      <c r="W15" s="329"/>
      <c r="X15" s="329"/>
      <c r="Y15" s="330"/>
      <c r="Z15" s="334"/>
      <c r="AA15" s="335"/>
      <c r="AB15" s="335"/>
      <c r="AC15" s="336"/>
      <c r="AD15" s="340"/>
      <c r="AE15" s="341"/>
      <c r="AF15" s="341"/>
      <c r="AG15" s="342"/>
      <c r="AH15" s="346"/>
      <c r="AI15" s="347"/>
      <c r="AJ15" s="347"/>
      <c r="AK15" s="348"/>
      <c r="AL15" s="351"/>
      <c r="AM15" s="352"/>
      <c r="AN15" s="359"/>
      <c r="AO15" s="359"/>
      <c r="AP15" s="359"/>
      <c r="AQ15" s="359"/>
      <c r="AR15" s="359"/>
      <c r="AS15" s="360"/>
      <c r="AX15" s="78"/>
      <c r="AY15" s="87"/>
      <c r="AZ15" s="88" t="s">
        <v>60</v>
      </c>
      <c r="BA15" s="88" t="s">
        <v>62</v>
      </c>
      <c r="BB15" s="146" t="s">
        <v>61</v>
      </c>
      <c r="BC15" s="88" t="s">
        <v>67</v>
      </c>
      <c r="BD15" s="147" t="s">
        <v>42</v>
      </c>
      <c r="BE15" s="148" t="s">
        <v>43</v>
      </c>
      <c r="BF15" s="83" t="s">
        <v>55</v>
      </c>
      <c r="BG15" s="84" t="s">
        <v>56</v>
      </c>
      <c r="BH15" s="84" t="s">
        <v>57</v>
      </c>
      <c r="BI15" s="85" t="s">
        <v>58</v>
      </c>
      <c r="BJ15" s="86" t="s">
        <v>59</v>
      </c>
      <c r="BL15" s="76" t="s">
        <v>66</v>
      </c>
      <c r="BM15" s="76" t="s">
        <v>41</v>
      </c>
      <c r="BO15" s="4" t="s">
        <v>104</v>
      </c>
      <c r="BP15" s="4" t="s">
        <v>105</v>
      </c>
      <c r="BQ15" s="4" t="s">
        <v>106</v>
      </c>
      <c r="BR15" s="4" t="s">
        <v>107</v>
      </c>
      <c r="BS15" s="4" t="s">
        <v>109</v>
      </c>
      <c r="BT15" s="4" t="s">
        <v>110</v>
      </c>
      <c r="BU15" s="4" t="s">
        <v>111</v>
      </c>
    </row>
    <row r="16" spans="1:77" ht="18" customHeight="1" thickBot="1">
      <c r="B16" s="387" t="s">
        <v>125</v>
      </c>
      <c r="C16" s="388"/>
      <c r="D16" s="388"/>
      <c r="E16" s="388"/>
      <c r="F16" s="388"/>
      <c r="G16" s="388"/>
      <c r="H16" s="388"/>
      <c r="I16" s="389"/>
      <c r="J16" s="387" t="s">
        <v>131</v>
      </c>
      <c r="K16" s="388"/>
      <c r="L16" s="388"/>
      <c r="M16" s="388"/>
      <c r="N16" s="393"/>
      <c r="O16" s="206">
        <v>5</v>
      </c>
      <c r="P16" s="149" t="s">
        <v>0</v>
      </c>
      <c r="Q16" s="204">
        <v>4</v>
      </c>
      <c r="R16" s="209" t="s">
        <v>1</v>
      </c>
      <c r="S16" s="202">
        <v>16</v>
      </c>
      <c r="T16" s="395" t="s">
        <v>108</v>
      </c>
      <c r="U16" s="395"/>
      <c r="V16" s="723"/>
      <c r="W16" s="724"/>
      <c r="X16" s="724"/>
      <c r="Y16" s="151"/>
      <c r="Z16" s="152"/>
      <c r="AA16" s="153"/>
      <c r="AB16" s="153"/>
      <c r="AC16" s="151" t="s">
        <v>8</v>
      </c>
      <c r="AD16" s="152"/>
      <c r="AE16" s="153"/>
      <c r="AF16" s="153"/>
      <c r="AG16" s="154" t="s">
        <v>8</v>
      </c>
      <c r="AH16" s="721"/>
      <c r="AI16" s="722"/>
      <c r="AJ16" s="722"/>
      <c r="AK16" s="725"/>
      <c r="AL16" s="220"/>
      <c r="AM16" s="221"/>
      <c r="AN16" s="721"/>
      <c r="AO16" s="722"/>
      <c r="AP16" s="722"/>
      <c r="AQ16" s="722"/>
      <c r="AR16" s="722"/>
      <c r="AS16" s="154" t="s">
        <v>8</v>
      </c>
      <c r="AV16" s="30">
        <f>IF(OR(O16="",Q16=""),"", IF(O16&lt;20,DATE(O16+118,Q16,IF(S16="",1,S16)),DATE(O16+88,Q16,IF(S16="",1,S16))))</f>
        <v>45032</v>
      </c>
      <c r="AW16" s="31" t="e">
        <f>IF(AV16&lt;=#REF!,"昔",IF(AV16&lt;=#REF!,"上",IF(AV16&lt;=#REF!,"中","下")))</f>
        <v>#REF!</v>
      </c>
      <c r="AX16" s="78" t="e">
        <f>IF(AV16&lt;=#REF!,5,IF(AV16&lt;=#REF!,7,IF(AV16&lt;=#REF!,9,11)))</f>
        <v>#REF!</v>
      </c>
      <c r="AY16" s="155"/>
      <c r="AZ16" s="156"/>
      <c r="BA16" s="157">
        <f>AN16</f>
        <v>0</v>
      </c>
      <c r="BB16" s="156"/>
      <c r="BC16" s="156"/>
      <c r="BD16" s="158">
        <v>1</v>
      </c>
      <c r="BE16" s="159">
        <v>1</v>
      </c>
      <c r="BF16" s="147">
        <v>1</v>
      </c>
      <c r="BG16" s="160">
        <v>16</v>
      </c>
      <c r="BH16" s="160">
        <v>24</v>
      </c>
      <c r="BI16" s="161">
        <f ca="1">IF(COUNTA(INDIRECT(ADDRESS(BG16,2)):INDIRECT(ADDRESS(BH16,2)))&gt;0,COUNTA(INDIRECT(ADDRESS(BG16,2)):INDIRECT(ADDRESS(BH16,2))),"")</f>
        <v>3</v>
      </c>
      <c r="BJ16" s="162">
        <f ca="1">IF(ISERROR(LOOKUP(1,0/BI16:BI45,BF16:BF45)),LOOKUP(1,0/BF16:BF45,BF16:BF45),LOOKUP(1,0/BI16:BI45,BF16:BF45))</f>
        <v>2</v>
      </c>
      <c r="BO16" s="1" t="e">
        <f>IF(O16&lt;=VALUE(概算年度),O16+2018,O16+1988)</f>
        <v>#REF!</v>
      </c>
      <c r="BP16" s="1" t="e">
        <f>IF(BO16=2019,1)</f>
        <v>#REF!</v>
      </c>
      <c r="BQ16" s="4" t="e">
        <f>IF(BO16&lt;=2018,1)</f>
        <v>#REF!</v>
      </c>
      <c r="BR16" s="4" t="e">
        <f>IF(BO16&gt;=2020,1)</f>
        <v>#REF!</v>
      </c>
      <c r="BS16" s="4" t="e">
        <f>IF(AND(O16=31,Q16=1,O17=31),1,IF(AND(O16=31,Q16=2,O17=31),2,IF(AND(O16=31,Q16=3,O17=31),3,IF(AND(O16=31,Q16=4,O17=31),4,IF(AND(O16&gt;VALUE(概算年度),O16&lt;31,O17=31),5)))))</f>
        <v>#REF!</v>
      </c>
      <c r="BT16" s="4" t="b">
        <f>IF(OR(O16=31,O16=1),IF(AND(O17=1,OR(Q16=1,Q16=2,Q16=3,Q16=4,Q16=5)),1,IF(AND(O17=1,Q16=6),6,IF(AND(O17=1,Q16=7),7,IF(AND(O17=1,Q16=8),8,IF(AND(O17=1,Q16=9),9,IF(AND(O17=1,Q16=10),10,IF(AND(O17=1,Q16=11),11,IF(AND(O17=1,Q16=12),12)))))))),IF(O17=1,13))</f>
        <v>0</v>
      </c>
      <c r="BU16" s="4" t="e">
        <f>IF(AND(VALUE(概算年度)=記入例!O16,VALUE(概算年度)=記入例!O17),IF(記入例!Q16=1,1,IF(記入例!Q16=2,2,IF(記入例!Q16=3,3))))</f>
        <v>#REF!</v>
      </c>
      <c r="BV16" s="4"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4"/>
      <c r="BX16" s="4"/>
      <c r="BY16" s="4"/>
    </row>
    <row r="17" spans="2:74" ht="18" customHeight="1">
      <c r="B17" s="390"/>
      <c r="C17" s="391"/>
      <c r="D17" s="391"/>
      <c r="E17" s="391"/>
      <c r="F17" s="391"/>
      <c r="G17" s="391"/>
      <c r="H17" s="391"/>
      <c r="I17" s="392"/>
      <c r="J17" s="390"/>
      <c r="K17" s="391"/>
      <c r="L17" s="391"/>
      <c r="M17" s="391"/>
      <c r="N17" s="394"/>
      <c r="O17" s="207">
        <v>5</v>
      </c>
      <c r="P17" s="210" t="s">
        <v>0</v>
      </c>
      <c r="Q17" s="205">
        <v>6</v>
      </c>
      <c r="R17" s="210" t="s">
        <v>1</v>
      </c>
      <c r="S17" s="203">
        <v>28</v>
      </c>
      <c r="T17" s="399" t="s">
        <v>21</v>
      </c>
      <c r="U17" s="399"/>
      <c r="V17" s="403">
        <v>20000000</v>
      </c>
      <c r="W17" s="404"/>
      <c r="X17" s="404"/>
      <c r="Y17" s="404"/>
      <c r="Z17" s="403"/>
      <c r="AA17" s="404"/>
      <c r="AB17" s="404"/>
      <c r="AC17" s="404"/>
      <c r="AD17" s="403"/>
      <c r="AE17" s="404"/>
      <c r="AF17" s="404"/>
      <c r="AG17" s="405"/>
      <c r="AH17" s="404">
        <v>20000000</v>
      </c>
      <c r="AI17" s="404"/>
      <c r="AJ17" s="404"/>
      <c r="AK17" s="405"/>
      <c r="AL17" s="716"/>
      <c r="AM17" s="717"/>
      <c r="AN17" s="714"/>
      <c r="AO17" s="715"/>
      <c r="AP17" s="715"/>
      <c r="AQ17" s="715"/>
      <c r="AR17" s="715"/>
      <c r="AS17" s="98"/>
      <c r="AV17" s="30"/>
      <c r="AW17" s="31"/>
      <c r="AX17" s="78"/>
      <c r="AY17" s="90">
        <f>AH17</f>
        <v>20000000</v>
      </c>
      <c r="AZ17" s="89" t="e">
        <f>IF(AV16&lt;=#REF!,AH17,IF(AND(AV16&gt;=#REF!,AV16&lt;=#REF!),AH17*105/108,AH17))</f>
        <v>#REF!</v>
      </c>
      <c r="BA17" s="88"/>
      <c r="BB17" s="89">
        <f>IF($AL17="賃金で算定",0,INT(AY17*$AL17/100))</f>
        <v>0</v>
      </c>
      <c r="BC17" s="89" t="e">
        <f>IF(AY17=AZ17,BB17,AZ17*$AL17/100)</f>
        <v>#REF!</v>
      </c>
      <c r="BD17" s="158">
        <v>2</v>
      </c>
      <c r="BE17" s="159">
        <v>2</v>
      </c>
      <c r="BF17" s="147">
        <v>2</v>
      </c>
      <c r="BG17" s="160">
        <v>60</v>
      </c>
      <c r="BH17" s="160">
        <f>BG16+BG17</f>
        <v>76</v>
      </c>
      <c r="BI17" s="148">
        <f ca="1">IF(COUNTA(INDIRECT(ADDRESS(BG17,2)):INDIRECT(ADDRESS(BH17,2)))&gt;0,COUNTA(INDIRECT(ADDRESS(BG17,2)):INDIRECT(ADDRESS(BH17,2))),"")</f>
        <v>1</v>
      </c>
      <c r="BJ17" s="71"/>
      <c r="BL17" s="76" t="e">
        <f>IF(AY17=AZ17,0,1)</f>
        <v>#REF!</v>
      </c>
      <c r="BM17" s="76" t="e">
        <f>IF(BL17=1,AL17,"")</f>
        <v>#REF!</v>
      </c>
    </row>
    <row r="18" spans="2:74" ht="18" customHeight="1">
      <c r="B18" s="387" t="s">
        <v>124</v>
      </c>
      <c r="C18" s="388"/>
      <c r="D18" s="388"/>
      <c r="E18" s="388"/>
      <c r="F18" s="388"/>
      <c r="G18" s="388"/>
      <c r="H18" s="388"/>
      <c r="I18" s="389"/>
      <c r="J18" s="387" t="s">
        <v>130</v>
      </c>
      <c r="K18" s="388"/>
      <c r="L18" s="388"/>
      <c r="M18" s="388"/>
      <c r="N18" s="393"/>
      <c r="O18" s="206">
        <v>5</v>
      </c>
      <c r="P18" s="209" t="s">
        <v>31</v>
      </c>
      <c r="Q18" s="204">
        <v>5</v>
      </c>
      <c r="R18" s="209" t="s">
        <v>1</v>
      </c>
      <c r="S18" s="202">
        <v>21</v>
      </c>
      <c r="T18" s="395" t="s">
        <v>108</v>
      </c>
      <c r="U18" s="395"/>
      <c r="V18" s="723"/>
      <c r="W18" s="724"/>
      <c r="X18" s="724"/>
      <c r="Y18" s="163"/>
      <c r="Z18" s="164"/>
      <c r="AA18" s="165"/>
      <c r="AB18" s="165"/>
      <c r="AC18" s="163"/>
      <c r="AD18" s="164"/>
      <c r="AE18" s="165"/>
      <c r="AF18" s="165"/>
      <c r="AG18" s="166"/>
      <c r="AH18" s="721"/>
      <c r="AI18" s="722"/>
      <c r="AJ18" s="722"/>
      <c r="AK18" s="725"/>
      <c r="AL18" s="220"/>
      <c r="AM18" s="221"/>
      <c r="AN18" s="721"/>
      <c r="AO18" s="722"/>
      <c r="AP18" s="722"/>
      <c r="AQ18" s="722"/>
      <c r="AR18" s="722"/>
      <c r="AS18" s="167"/>
      <c r="AV18" s="30">
        <f>IF(OR(O18="",Q18=""),"", IF(O18&lt;20,DATE(O18+118,Q18,IF(S18="",1,S18)),DATE(O18+88,Q18,IF(S18="",1,S18))))</f>
        <v>45067</v>
      </c>
      <c r="AW18" s="31" t="e">
        <f>IF(AV18&lt;=#REF!,"昔",IF(AV18&lt;=#REF!,"上",IF(AV18&lt;=#REF!,"中","下")))</f>
        <v>#REF!</v>
      </c>
      <c r="AX18" s="78" t="e">
        <f>IF(AV18&lt;=#REF!,5,IF(AV18&lt;=#REF!,7,IF(AV18&lt;=#REF!,9,11)))</f>
        <v>#REF!</v>
      </c>
      <c r="AY18" s="155"/>
      <c r="AZ18" s="156"/>
      <c r="BA18" s="157">
        <f t="shared" ref="BA18" si="0">AN18</f>
        <v>0</v>
      </c>
      <c r="BB18" s="156"/>
      <c r="BC18" s="156"/>
      <c r="BD18" s="195">
        <v>3</v>
      </c>
      <c r="BE18" s="159">
        <v>3</v>
      </c>
      <c r="BF18" s="147">
        <v>3</v>
      </c>
      <c r="BG18" s="160">
        <f t="shared" ref="BG18:BH33" si="1">BG17+$BJ$14</f>
        <v>101</v>
      </c>
      <c r="BH18" s="160">
        <f t="shared" si="1"/>
        <v>117</v>
      </c>
      <c r="BI18" s="148" t="str">
        <f ca="1">IF(COUNTA(INDIRECT(ADDRESS(BG18,2)):INDIRECT(ADDRESS(BH18,2)))&gt;0,COUNTA(INDIRECT(ADDRESS(BG18,2)):INDIRECT(ADDRESS(BH18,2))),"")</f>
        <v/>
      </c>
      <c r="BJ18" s="71"/>
      <c r="BL18" s="76"/>
      <c r="BM18" s="76"/>
      <c r="BO18" s="1" t="e">
        <f>IF(O18&lt;=VALUE(概算年度),O18+2018,O18+1988)</f>
        <v>#REF!</v>
      </c>
      <c r="BP18" s="1" t="e">
        <f>IF(BO18=2019,1)</f>
        <v>#REF!</v>
      </c>
      <c r="BQ18" s="4" t="e">
        <f>IF(BO18&lt;=2018,1)</f>
        <v>#REF!</v>
      </c>
      <c r="BR18" s="4" t="e">
        <f>IF(BO18&gt;=2020,1)</f>
        <v>#REF!</v>
      </c>
      <c r="BS18" s="4" t="e">
        <f>IF(AND(O18=31,Q18=1,O19=31),1,IF(AND(O18=31,Q18=2,O19=31),2,IF(AND(O18=31,Q18=3,O19=31),3,IF(AND(O18=31,Q18=4,O19=31),4,IF(AND(O18&gt;VALUE(概算年度),O18&lt;31,O19=31),5)))))</f>
        <v>#REF!</v>
      </c>
      <c r="BT18" s="4" t="b">
        <f>IF(OR(O18=31,O18=1),IF(AND(O19=1,OR(Q18=1,Q18=2,Q18=3,Q18=4,Q18=5)),1,IF(AND(O19=1,Q18=6),6,IF(AND(O19=1,Q18=7),7,IF(AND(O19=1,Q18=8),8,IF(AND(O19=1,Q18=9),9,IF(AND(O19=1,Q18=10),10,IF(AND(O19=1,Q18=11),11,IF(AND(O19=1,Q18=12),12)))))))),IF(O19=1,13))</f>
        <v>0</v>
      </c>
      <c r="BU18" s="4" t="e">
        <f>IF(AND(VALUE(概算年度)=記入例!O18,VALUE(概算年度)=記入例!O19),IF(記入例!Q18=1,1,IF(記入例!Q18=2,2,IF(記入例!Q18=3,3))))</f>
        <v>#REF!</v>
      </c>
      <c r="BV18" s="4"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c r="B19" s="390"/>
      <c r="C19" s="391"/>
      <c r="D19" s="391"/>
      <c r="E19" s="391"/>
      <c r="F19" s="391"/>
      <c r="G19" s="391"/>
      <c r="H19" s="391"/>
      <c r="I19" s="392"/>
      <c r="J19" s="390"/>
      <c r="K19" s="391"/>
      <c r="L19" s="391"/>
      <c r="M19" s="391"/>
      <c r="N19" s="394"/>
      <c r="O19" s="207">
        <v>5</v>
      </c>
      <c r="P19" s="210" t="s">
        <v>0</v>
      </c>
      <c r="Q19" s="205">
        <v>12</v>
      </c>
      <c r="R19" s="210" t="s">
        <v>1</v>
      </c>
      <c r="S19" s="203">
        <v>9</v>
      </c>
      <c r="T19" s="399" t="s">
        <v>21</v>
      </c>
      <c r="U19" s="399"/>
      <c r="V19" s="410">
        <v>15000000</v>
      </c>
      <c r="W19" s="411"/>
      <c r="X19" s="411"/>
      <c r="Y19" s="412"/>
      <c r="Z19" s="403">
        <v>1000000</v>
      </c>
      <c r="AA19" s="404"/>
      <c r="AB19" s="404"/>
      <c r="AC19" s="404"/>
      <c r="AD19" s="403"/>
      <c r="AE19" s="404"/>
      <c r="AF19" s="404"/>
      <c r="AG19" s="405"/>
      <c r="AH19" s="404">
        <v>16000000</v>
      </c>
      <c r="AI19" s="404"/>
      <c r="AJ19" s="404"/>
      <c r="AK19" s="405"/>
      <c r="AL19" s="716"/>
      <c r="AM19" s="717"/>
      <c r="AN19" s="714"/>
      <c r="AO19" s="715"/>
      <c r="AP19" s="715"/>
      <c r="AQ19" s="715"/>
      <c r="AR19" s="715"/>
      <c r="AS19" s="98"/>
      <c r="AV19" s="30"/>
      <c r="AW19" s="31"/>
      <c r="AX19" s="78"/>
      <c r="AY19" s="90">
        <f>AH19</f>
        <v>16000000</v>
      </c>
      <c r="AZ19" s="89" t="e">
        <f>IF(AV18&lt;=#REF!,AH19,IF(AND(AV18&gt;=#REF!,AV18&lt;=#REF!),AH19*105/108,AH19))</f>
        <v>#REF!</v>
      </c>
      <c r="BA19" s="88"/>
      <c r="BB19" s="89">
        <f t="shared" ref="BB19" si="2">IF($AL19="賃金で算定",0,INT(AY19*$AL19/100))</f>
        <v>0</v>
      </c>
      <c r="BC19" s="193" t="e">
        <f>IF(AY19=AZ19,BB19,AZ19*$AL19/100)</f>
        <v>#REF!</v>
      </c>
      <c r="BD19" s="168">
        <v>4</v>
      </c>
      <c r="BE19" s="194">
        <v>4</v>
      </c>
      <c r="BF19" s="147">
        <v>4</v>
      </c>
      <c r="BG19" s="160">
        <f t="shared" si="1"/>
        <v>142</v>
      </c>
      <c r="BH19" s="160">
        <f t="shared" si="1"/>
        <v>158</v>
      </c>
      <c r="BI19" s="148" t="str">
        <f ca="1">IF(COUNTA(INDIRECT(ADDRESS(BG19,2)):INDIRECT(ADDRESS(BH19,2)))&gt;0,COUNTA(INDIRECT(ADDRESS(BG19,2)):INDIRECT(ADDRESS(BH19,2))),"")</f>
        <v/>
      </c>
      <c r="BJ19" s="71"/>
      <c r="BL19" s="76" t="e">
        <f>IF(AY19=AZ19,0,1)</f>
        <v>#REF!</v>
      </c>
      <c r="BM19" s="76" t="e">
        <f>IF(BL19=1,AL19,"")</f>
        <v>#REF!</v>
      </c>
    </row>
    <row r="20" spans="2:74" ht="18" customHeight="1">
      <c r="B20" s="387" t="s">
        <v>126</v>
      </c>
      <c r="C20" s="388"/>
      <c r="D20" s="388"/>
      <c r="E20" s="388"/>
      <c r="F20" s="388"/>
      <c r="G20" s="388"/>
      <c r="H20" s="388"/>
      <c r="I20" s="389"/>
      <c r="J20" s="387" t="s">
        <v>129</v>
      </c>
      <c r="K20" s="388"/>
      <c r="L20" s="388"/>
      <c r="M20" s="388"/>
      <c r="N20" s="393"/>
      <c r="O20" s="206">
        <v>5</v>
      </c>
      <c r="P20" s="209" t="s">
        <v>31</v>
      </c>
      <c r="Q20" s="204">
        <v>12</v>
      </c>
      <c r="R20" s="209" t="s">
        <v>1</v>
      </c>
      <c r="S20" s="202">
        <v>1</v>
      </c>
      <c r="T20" s="395" t="s">
        <v>108</v>
      </c>
      <c r="U20" s="395"/>
      <c r="V20" s="723"/>
      <c r="W20" s="724"/>
      <c r="X20" s="724"/>
      <c r="Y20" s="163"/>
      <c r="Z20" s="164"/>
      <c r="AA20" s="165"/>
      <c r="AB20" s="165"/>
      <c r="AC20" s="163"/>
      <c r="AD20" s="164"/>
      <c r="AE20" s="165"/>
      <c r="AF20" s="165"/>
      <c r="AG20" s="166"/>
      <c r="AH20" s="721"/>
      <c r="AI20" s="722"/>
      <c r="AJ20" s="722"/>
      <c r="AK20" s="725"/>
      <c r="AL20" s="220"/>
      <c r="AM20" s="221"/>
      <c r="AN20" s="721"/>
      <c r="AO20" s="722"/>
      <c r="AP20" s="722"/>
      <c r="AQ20" s="722"/>
      <c r="AR20" s="722"/>
      <c r="AS20" s="167"/>
      <c r="AV20" s="30">
        <f>IF(OR(O20="",Q20=""),"", IF(O20&lt;20,DATE(O20+118,Q20,IF(S20="",1,S20)),DATE(O20+88,Q20,IF(S20="",1,S20))))</f>
        <v>45261</v>
      </c>
      <c r="AW20" s="31" t="e">
        <f>IF(AV20&lt;=#REF!,"昔",IF(AV20&lt;=#REF!,"上",IF(AV20&lt;=#REF!,"中","下")))</f>
        <v>#REF!</v>
      </c>
      <c r="AX20" s="78" t="e">
        <f>IF(AV20&lt;=#REF!,5,IF(AV20&lt;=#REF!,7,IF(AV20&lt;=#REF!,9,11)))</f>
        <v>#REF!</v>
      </c>
      <c r="AY20" s="155"/>
      <c r="AZ20" s="156"/>
      <c r="BA20" s="157">
        <f t="shared" ref="BA20" si="3">AN20</f>
        <v>0</v>
      </c>
      <c r="BB20" s="156"/>
      <c r="BC20" s="156"/>
      <c r="BE20" s="169">
        <v>5</v>
      </c>
      <c r="BF20" s="147">
        <v>5</v>
      </c>
      <c r="BG20" s="160">
        <f t="shared" si="1"/>
        <v>183</v>
      </c>
      <c r="BH20" s="160">
        <f t="shared" si="1"/>
        <v>199</v>
      </c>
      <c r="BI20" s="148" t="str">
        <f ca="1">IF(COUNTA(INDIRECT(ADDRESS(BG20,2)):INDIRECT(ADDRESS(BH20,2)))&gt;0,COUNTA(INDIRECT(ADDRESS(BG20,2)):INDIRECT(ADDRESS(BH20,2))),"")</f>
        <v/>
      </c>
      <c r="BJ20" s="71"/>
      <c r="BO20" s="1" t="e">
        <f>IF(O20&lt;=VALUE(概算年度),O20+2018,O20+1988)</f>
        <v>#REF!</v>
      </c>
      <c r="BP20" s="1" t="e">
        <f>IF(BO20=2019,1)</f>
        <v>#REF!</v>
      </c>
      <c r="BQ20" s="4" t="e">
        <f>IF(BO20&lt;=2018,1)</f>
        <v>#REF!</v>
      </c>
      <c r="BR20" s="4" t="e">
        <f>IF(BO20&gt;=2020,1)</f>
        <v>#REF!</v>
      </c>
      <c r="BS20" s="4" t="e">
        <f>IF(AND(O20=31,Q20=1,O21=31),1,IF(AND(O20=31,Q20=2,O21=31),2,IF(AND(O20=31,Q20=3,O21=31),3,IF(AND(O20=31,Q20=4,O21=31),4,IF(AND(O20&gt;VALUE(概算年度),O20&lt;31,O21=31),5)))))</f>
        <v>#REF!</v>
      </c>
      <c r="BT20" s="4" t="b">
        <f>IF(OR(O20=31,O20=1),IF(AND(O21=1,OR(Q20=1,Q20=2,Q20=3,Q20=4,Q20=5)),1,IF(AND(O21=1,Q20=6),6,IF(AND(O21=1,Q20=7),7,IF(AND(O21=1,Q20=8),8,IF(AND(O21=1,Q20=9),9,IF(AND(O21=1,Q20=10),10,IF(AND(O21=1,Q20=11),11,IF(AND(O21=1,Q20=12),12)))))))),IF(O21=1,13))</f>
        <v>0</v>
      </c>
      <c r="BU20" s="4" t="e">
        <f>IF(AND(VALUE(概算年度)=記入例!O20,VALUE(概算年度)=記入例!O21),IF(記入例!Q20=1,1,IF(記入例!Q20=2,2,IF(記入例!Q20=3,3))))</f>
        <v>#REF!</v>
      </c>
      <c r="BV20" s="4"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c r="B21" s="390"/>
      <c r="C21" s="391"/>
      <c r="D21" s="391"/>
      <c r="E21" s="391"/>
      <c r="F21" s="391"/>
      <c r="G21" s="391"/>
      <c r="H21" s="391"/>
      <c r="I21" s="392"/>
      <c r="J21" s="390"/>
      <c r="K21" s="391"/>
      <c r="L21" s="391"/>
      <c r="M21" s="391"/>
      <c r="N21" s="394"/>
      <c r="O21" s="207">
        <v>6</v>
      </c>
      <c r="P21" s="210" t="s">
        <v>0</v>
      </c>
      <c r="Q21" s="205">
        <v>3</v>
      </c>
      <c r="R21" s="210" t="s">
        <v>1</v>
      </c>
      <c r="S21" s="203">
        <v>18</v>
      </c>
      <c r="T21" s="399" t="s">
        <v>21</v>
      </c>
      <c r="U21" s="399"/>
      <c r="V21" s="410">
        <v>7500000</v>
      </c>
      <c r="W21" s="411"/>
      <c r="X21" s="411"/>
      <c r="Y21" s="412"/>
      <c r="Z21" s="410"/>
      <c r="AA21" s="411"/>
      <c r="AB21" s="411"/>
      <c r="AC21" s="411"/>
      <c r="AD21" s="410">
        <v>500000</v>
      </c>
      <c r="AE21" s="411"/>
      <c r="AF21" s="411"/>
      <c r="AG21" s="412"/>
      <c r="AH21" s="404">
        <v>7000000</v>
      </c>
      <c r="AI21" s="404"/>
      <c r="AJ21" s="404"/>
      <c r="AK21" s="405"/>
      <c r="AL21" s="716"/>
      <c r="AM21" s="717"/>
      <c r="AN21" s="714"/>
      <c r="AO21" s="715"/>
      <c r="AP21" s="715"/>
      <c r="AQ21" s="715"/>
      <c r="AR21" s="715"/>
      <c r="AS21" s="98"/>
      <c r="AV21" s="30"/>
      <c r="AW21" s="31"/>
      <c r="AX21" s="78"/>
      <c r="AY21" s="90">
        <f>AH21</f>
        <v>7000000</v>
      </c>
      <c r="AZ21" s="89" t="e">
        <f>IF(AV20&lt;=#REF!,AH21,IF(AND(AV20&gt;=#REF!,AV20&lt;=#REF!),AH21*105/108,AH21))</f>
        <v>#REF!</v>
      </c>
      <c r="BA21" s="88"/>
      <c r="BB21" s="89">
        <f t="shared" ref="BB21" si="4">IF($AL21="賃金で算定",0,INT(AY21*$AL21/100))</f>
        <v>0</v>
      </c>
      <c r="BC21" s="89" t="e">
        <f>IF(AY21=AZ21,BB21,AZ21*$AL21/100)</f>
        <v>#REF!</v>
      </c>
      <c r="BE21" s="169">
        <v>6</v>
      </c>
      <c r="BF21" s="147">
        <v>6</v>
      </c>
      <c r="BG21" s="160">
        <f t="shared" si="1"/>
        <v>224</v>
      </c>
      <c r="BH21" s="160">
        <f t="shared" si="1"/>
        <v>240</v>
      </c>
      <c r="BI21" s="148" t="str">
        <f ca="1">IF(COUNTA(INDIRECT(ADDRESS(BG21,2)):INDIRECT(ADDRESS(BH21,2)))&gt;0,COUNTA(INDIRECT(ADDRESS(BG21,2)):INDIRECT(ADDRESS(BH21,2))),"")</f>
        <v/>
      </c>
      <c r="BJ21" s="71"/>
      <c r="BL21" s="76" t="e">
        <f>IF(AY21=AZ21,0,1)</f>
        <v>#REF!</v>
      </c>
      <c r="BM21" s="76" t="e">
        <f>IF(BL21=1,AL21,"")</f>
        <v>#REF!</v>
      </c>
    </row>
    <row r="22" spans="2:74" ht="18" customHeight="1">
      <c r="B22" s="387"/>
      <c r="C22" s="388"/>
      <c r="D22" s="388"/>
      <c r="E22" s="388"/>
      <c r="F22" s="388"/>
      <c r="G22" s="388"/>
      <c r="H22" s="388"/>
      <c r="I22" s="389"/>
      <c r="J22" s="387"/>
      <c r="K22" s="388"/>
      <c r="L22" s="388"/>
      <c r="M22" s="388"/>
      <c r="N22" s="393"/>
      <c r="O22" s="206"/>
      <c r="P22" s="209" t="s">
        <v>31</v>
      </c>
      <c r="Q22" s="204"/>
      <c r="R22" s="209" t="s">
        <v>1</v>
      </c>
      <c r="S22" s="202"/>
      <c r="T22" s="395" t="s">
        <v>108</v>
      </c>
      <c r="U22" s="395"/>
      <c r="V22" s="723"/>
      <c r="W22" s="724"/>
      <c r="X22" s="724"/>
      <c r="Y22" s="28"/>
      <c r="Z22" s="213"/>
      <c r="AA22" s="214"/>
      <c r="AB22" s="214"/>
      <c r="AC22" s="28"/>
      <c r="AD22" s="213"/>
      <c r="AE22" s="214"/>
      <c r="AF22" s="214"/>
      <c r="AG22" s="170"/>
      <c r="AH22" s="721"/>
      <c r="AI22" s="722"/>
      <c r="AJ22" s="722"/>
      <c r="AK22" s="725"/>
      <c r="AL22" s="220"/>
      <c r="AM22" s="221"/>
      <c r="AN22" s="721"/>
      <c r="AO22" s="722"/>
      <c r="AP22" s="722"/>
      <c r="AQ22" s="722"/>
      <c r="AR22" s="722"/>
      <c r="AS22" s="167"/>
      <c r="AV22" s="30" t="str">
        <f>IF(OR(O22="",Q22=""),"", IF(O22&lt;20,DATE(O22+118,Q22,IF(S22="",1,S22)),DATE(O22+88,Q22,IF(S22="",1,S22))))</f>
        <v/>
      </c>
      <c r="AW22" s="31" t="e">
        <f>IF(AV22&lt;=#REF!,"昔",IF(AV22&lt;=#REF!,"上",IF(AV22&lt;=#REF!,"中","下")))</f>
        <v>#REF!</v>
      </c>
      <c r="AX22" s="78" t="e">
        <f>IF(AV22&lt;=#REF!,5,IF(AV22&lt;=#REF!,7,IF(AV22&lt;=#REF!,9,11)))</f>
        <v>#REF!</v>
      </c>
      <c r="AY22" s="155"/>
      <c r="AZ22" s="156"/>
      <c r="BA22" s="157">
        <f t="shared" ref="BA22" si="5">AN22</f>
        <v>0</v>
      </c>
      <c r="BB22" s="156"/>
      <c r="BC22" s="156"/>
      <c r="BE22" s="169">
        <v>7</v>
      </c>
      <c r="BF22" s="147">
        <v>7</v>
      </c>
      <c r="BG22" s="160">
        <f t="shared" si="1"/>
        <v>265</v>
      </c>
      <c r="BH22" s="160">
        <f t="shared" si="1"/>
        <v>281</v>
      </c>
      <c r="BI22" s="148" t="str">
        <f ca="1">IF(COUNTA(INDIRECT(ADDRESS(BG22,2)):INDIRECT(ADDRESS(BH22,2)))&gt;0,COUNTA(INDIRECT(ADDRESS(BG22,2)):INDIRECT(ADDRESS(BH22,2))),"")</f>
        <v/>
      </c>
      <c r="BJ22" s="71"/>
      <c r="BO22" s="1" t="e">
        <f>IF(O22&lt;=VALUE(概算年度),O22+2018,O22+1988)</f>
        <v>#REF!</v>
      </c>
      <c r="BP22" s="1" t="e">
        <f>IF(BO22=2019,1)</f>
        <v>#REF!</v>
      </c>
      <c r="BQ22" s="4" t="e">
        <f>IF(BO22&lt;=2018,1)</f>
        <v>#REF!</v>
      </c>
      <c r="BR22" s="4" t="e">
        <f>IF(BO22&gt;=2020,1)</f>
        <v>#REF!</v>
      </c>
      <c r="BS22" s="4" t="e">
        <f>IF(AND(O22=31,Q22=1,O23=31),1,IF(AND(O22=31,Q22=2,O23=31),2,IF(AND(O22=31,Q22=3,O23=31),3,IF(AND(O22=31,Q22=4,O23=31),4,IF(AND(O22&gt;VALUE(概算年度),O22&lt;31,O23=31),5)))))</f>
        <v>#REF!</v>
      </c>
      <c r="BT22" s="4" t="b">
        <f>IF(OR(O22=31,O22=1),IF(AND(O23=1,OR(Q22=1,Q22=2,Q22=3,Q22=4,Q22=5)),1,IF(AND(O23=1,Q22=6),6,IF(AND(O23=1,Q22=7),7,IF(AND(O23=1,Q22=8),8,IF(AND(O23=1,Q22=9),9,IF(AND(O23=1,Q22=10),10,IF(AND(O23=1,Q22=11),11,IF(AND(O23=1,Q22=12),12)))))))),IF(O23=1,13))</f>
        <v>0</v>
      </c>
      <c r="BU22" s="4" t="e">
        <f>IF(AND(VALUE(概算年度)=記入例!O22,VALUE(概算年度)=記入例!O23),IF(記入例!Q22=1,1,IF(記入例!Q22=2,2,IF(記入例!Q22=3,3))))</f>
        <v>#REF!</v>
      </c>
      <c r="BV22" s="4"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c r="B23" s="390"/>
      <c r="C23" s="391"/>
      <c r="D23" s="391"/>
      <c r="E23" s="391"/>
      <c r="F23" s="391"/>
      <c r="G23" s="391"/>
      <c r="H23" s="391"/>
      <c r="I23" s="392"/>
      <c r="J23" s="390"/>
      <c r="K23" s="391"/>
      <c r="L23" s="391"/>
      <c r="M23" s="391"/>
      <c r="N23" s="394"/>
      <c r="O23" s="207"/>
      <c r="P23" s="210" t="s">
        <v>0</v>
      </c>
      <c r="Q23" s="205"/>
      <c r="R23" s="210" t="s">
        <v>1</v>
      </c>
      <c r="S23" s="203"/>
      <c r="T23" s="399" t="s">
        <v>21</v>
      </c>
      <c r="U23" s="399"/>
      <c r="V23" s="410"/>
      <c r="W23" s="411"/>
      <c r="X23" s="411"/>
      <c r="Y23" s="412"/>
      <c r="Z23" s="403"/>
      <c r="AA23" s="404"/>
      <c r="AB23" s="404"/>
      <c r="AC23" s="404"/>
      <c r="AD23" s="403"/>
      <c r="AE23" s="404"/>
      <c r="AF23" s="404"/>
      <c r="AG23" s="405"/>
      <c r="AH23" s="404"/>
      <c r="AI23" s="404"/>
      <c r="AJ23" s="404"/>
      <c r="AK23" s="405"/>
      <c r="AL23" s="716"/>
      <c r="AM23" s="717"/>
      <c r="AN23" s="714"/>
      <c r="AO23" s="715"/>
      <c r="AP23" s="715"/>
      <c r="AQ23" s="715"/>
      <c r="AR23" s="715"/>
      <c r="AS23" s="98"/>
      <c r="AV23" s="30"/>
      <c r="AW23" s="31"/>
      <c r="AX23" s="78"/>
      <c r="AY23" s="90">
        <f>AH23</f>
        <v>0</v>
      </c>
      <c r="AZ23" s="89" t="e">
        <f>IF(AV22&lt;=#REF!,AH23,IF(AND(AV22&gt;=#REF!,AV22&lt;=#REF!),AH23*105/108,AH23))</f>
        <v>#REF!</v>
      </c>
      <c r="BA23" s="88"/>
      <c r="BB23" s="89">
        <f t="shared" ref="BB23" si="6">IF($AL23="賃金で算定",0,INT(AY23*$AL23/100))</f>
        <v>0</v>
      </c>
      <c r="BC23" s="89" t="e">
        <f>IF(AY23=AZ23,BB23,AZ23*$AL23/100)</f>
        <v>#REF!</v>
      </c>
      <c r="BE23" s="169">
        <v>8</v>
      </c>
      <c r="BF23" s="147">
        <v>8</v>
      </c>
      <c r="BG23" s="160">
        <f t="shared" si="1"/>
        <v>306</v>
      </c>
      <c r="BH23" s="160">
        <f t="shared" si="1"/>
        <v>322</v>
      </c>
      <c r="BI23" s="148" t="str">
        <f ca="1">IF(COUNTA(INDIRECT(ADDRESS(BG23,2)):INDIRECT(ADDRESS(BH23,2)))&gt;0,COUNTA(INDIRECT(ADDRESS(BG23,2)):INDIRECT(ADDRESS(BH23,2))),"")</f>
        <v/>
      </c>
      <c r="BJ23" s="71"/>
      <c r="BL23" s="76" t="e">
        <f>IF(AY23=AZ23,0,1)</f>
        <v>#REF!</v>
      </c>
      <c r="BM23" s="76" t="e">
        <f>IF(BL23=1,AL23,"")</f>
        <v>#REF!</v>
      </c>
    </row>
    <row r="24" spans="2:74" ht="18" customHeight="1">
      <c r="B24" s="387"/>
      <c r="C24" s="388"/>
      <c r="D24" s="388"/>
      <c r="E24" s="388"/>
      <c r="F24" s="388"/>
      <c r="G24" s="388"/>
      <c r="H24" s="388"/>
      <c r="I24" s="389"/>
      <c r="J24" s="387"/>
      <c r="K24" s="388"/>
      <c r="L24" s="388"/>
      <c r="M24" s="388"/>
      <c r="N24" s="393"/>
      <c r="O24" s="206"/>
      <c r="P24" s="209" t="s">
        <v>31</v>
      </c>
      <c r="Q24" s="204"/>
      <c r="R24" s="209" t="s">
        <v>1</v>
      </c>
      <c r="S24" s="202"/>
      <c r="T24" s="395" t="s">
        <v>108</v>
      </c>
      <c r="U24" s="395"/>
      <c r="V24" s="723"/>
      <c r="W24" s="724"/>
      <c r="X24" s="724"/>
      <c r="Y24" s="163"/>
      <c r="Z24" s="164"/>
      <c r="AA24" s="165"/>
      <c r="AB24" s="165"/>
      <c r="AC24" s="163"/>
      <c r="AD24" s="164"/>
      <c r="AE24" s="165"/>
      <c r="AF24" s="165"/>
      <c r="AG24" s="166"/>
      <c r="AH24" s="721"/>
      <c r="AI24" s="722"/>
      <c r="AJ24" s="722"/>
      <c r="AK24" s="725"/>
      <c r="AL24" s="220"/>
      <c r="AM24" s="221"/>
      <c r="AN24" s="721"/>
      <c r="AO24" s="722"/>
      <c r="AP24" s="722"/>
      <c r="AQ24" s="722"/>
      <c r="AR24" s="722"/>
      <c r="AS24" s="167"/>
      <c r="AV24" s="30" t="str">
        <f>IF(OR(O24="",Q24=""),"", IF(O24&lt;20,DATE(O24+118,Q24,IF(S24="",1,S24)),DATE(O24+88,Q24,IF(S24="",1,S24))))</f>
        <v/>
      </c>
      <c r="AW24" s="31" t="e">
        <f>IF(AV24&lt;=#REF!,"昔",IF(AV24&lt;=#REF!,"上",IF(AV24&lt;=#REF!,"中","下")))</f>
        <v>#REF!</v>
      </c>
      <c r="AX24" s="78" t="e">
        <f>IF(AV24&lt;=#REF!,5,IF(AV24&lt;=#REF!,7,IF(AV24&lt;=#REF!,9,11)))</f>
        <v>#REF!</v>
      </c>
      <c r="AY24" s="155"/>
      <c r="AZ24" s="156"/>
      <c r="BA24" s="157">
        <f t="shared" ref="BA24" si="7">AN24</f>
        <v>0</v>
      </c>
      <c r="BB24" s="156"/>
      <c r="BC24" s="156"/>
      <c r="BE24" s="169">
        <v>9</v>
      </c>
      <c r="BF24" s="147">
        <v>9</v>
      </c>
      <c r="BG24" s="160">
        <f t="shared" si="1"/>
        <v>347</v>
      </c>
      <c r="BH24" s="160">
        <f t="shared" si="1"/>
        <v>363</v>
      </c>
      <c r="BI24" s="148" t="str">
        <f ca="1">IF(COUNTA(INDIRECT(ADDRESS(BG24,2)):INDIRECT(ADDRESS(BH24,2)))&gt;0,COUNTA(INDIRECT(ADDRESS(BG24,2)):INDIRECT(ADDRESS(BH24,2))),"")</f>
        <v/>
      </c>
      <c r="BJ24" s="71"/>
      <c r="BO24" s="1" t="e">
        <f>IF(O24&lt;=VALUE(概算年度),O24+2018,O24+1988)</f>
        <v>#REF!</v>
      </c>
      <c r="BP24" s="1" t="e">
        <f>IF(BO24=2019,1)</f>
        <v>#REF!</v>
      </c>
      <c r="BQ24" s="4" t="e">
        <f>IF(BO24&lt;=2018,1)</f>
        <v>#REF!</v>
      </c>
      <c r="BR24" s="4" t="e">
        <f>IF(BO24&gt;=2020,1)</f>
        <v>#REF!</v>
      </c>
      <c r="BS24" s="4" t="e">
        <f>IF(AND(O24=31,Q24=1,O25=31),1,IF(AND(O24=31,Q24=2,O25=31),2,IF(AND(O24=31,Q24=3,O25=31),3,IF(AND(O24=31,Q24=4,O25=31),4,IF(AND(O24&gt;VALUE(概算年度),O24&lt;31,O25=31),5)))))</f>
        <v>#REF!</v>
      </c>
      <c r="BT24" s="4" t="b">
        <f>IF(OR(O24=31,O24=1),IF(AND(O25=1,OR(Q24=1,Q24=2,Q24=3,Q24=4,Q24=5)),1,IF(AND(O25=1,Q24=6),6,IF(AND(O25=1,Q24=7),7,IF(AND(O25=1,Q24=8),8,IF(AND(O25=1,Q24=9),9,IF(AND(O25=1,Q24=10),10,IF(AND(O25=1,Q24=11),11,IF(AND(O25=1,Q24=12),12)))))))),IF(O25=1,13))</f>
        <v>0</v>
      </c>
      <c r="BU24" s="4" t="e">
        <f>IF(AND(VALUE(概算年度)=記入例!O24,VALUE(概算年度)=記入例!O25),IF(記入例!Q24=1,1,IF(記入例!Q24=2,2,IF(記入例!Q24=3,3))))</f>
        <v>#REF!</v>
      </c>
      <c r="BV24" s="4"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c r="B25" s="390"/>
      <c r="C25" s="391"/>
      <c r="D25" s="391"/>
      <c r="E25" s="391"/>
      <c r="F25" s="391"/>
      <c r="G25" s="391"/>
      <c r="H25" s="391"/>
      <c r="I25" s="392"/>
      <c r="J25" s="390"/>
      <c r="K25" s="391"/>
      <c r="L25" s="391"/>
      <c r="M25" s="391"/>
      <c r="N25" s="394"/>
      <c r="O25" s="207"/>
      <c r="P25" s="210" t="s">
        <v>0</v>
      </c>
      <c r="Q25" s="205"/>
      <c r="R25" s="210" t="s">
        <v>1</v>
      </c>
      <c r="S25" s="203"/>
      <c r="T25" s="399" t="s">
        <v>21</v>
      </c>
      <c r="U25" s="399"/>
      <c r="V25" s="410"/>
      <c r="W25" s="411"/>
      <c r="X25" s="411"/>
      <c r="Y25" s="412"/>
      <c r="Z25" s="410"/>
      <c r="AA25" s="411"/>
      <c r="AB25" s="411"/>
      <c r="AC25" s="411"/>
      <c r="AD25" s="403"/>
      <c r="AE25" s="404"/>
      <c r="AF25" s="404"/>
      <c r="AG25" s="405"/>
      <c r="AH25" s="404"/>
      <c r="AI25" s="404"/>
      <c r="AJ25" s="404"/>
      <c r="AK25" s="405"/>
      <c r="AL25" s="716"/>
      <c r="AM25" s="717"/>
      <c r="AN25" s="714"/>
      <c r="AO25" s="715"/>
      <c r="AP25" s="715"/>
      <c r="AQ25" s="715"/>
      <c r="AR25" s="715"/>
      <c r="AS25" s="98"/>
      <c r="AV25" s="94"/>
      <c r="AW25" s="31"/>
      <c r="AX25" s="78"/>
      <c r="AY25" s="90">
        <f>AH25</f>
        <v>0</v>
      </c>
      <c r="AZ25" s="89" t="e">
        <f>IF(AV24&lt;=#REF!,AH25,IF(AND(AV24&gt;=#REF!,AV24&lt;=#REF!),AH25*105/108,AH25))</f>
        <v>#REF!</v>
      </c>
      <c r="BA25" s="88"/>
      <c r="BB25" s="89">
        <f t="shared" ref="BB25" si="8">IF($AL25="賃金で算定",0,INT(AY25*$AL25/100))</f>
        <v>0</v>
      </c>
      <c r="BC25" s="89" t="e">
        <f>IF(AY25=AZ25,BB25,AZ25*$AL25/100)</f>
        <v>#REF!</v>
      </c>
      <c r="BE25" s="169">
        <v>10</v>
      </c>
      <c r="BF25" s="147">
        <v>10</v>
      </c>
      <c r="BG25" s="160">
        <f t="shared" si="1"/>
        <v>388</v>
      </c>
      <c r="BH25" s="160">
        <f t="shared" si="1"/>
        <v>404</v>
      </c>
      <c r="BI25" s="148" t="str">
        <f ca="1">IF(COUNTA(INDIRECT(ADDRESS(BG25,2)):INDIRECT(ADDRESS(BH25,2)))&gt;0,COUNTA(INDIRECT(ADDRESS(BG25,2)):INDIRECT(ADDRESS(BH25,2))),"")</f>
        <v/>
      </c>
      <c r="BJ25" s="71"/>
      <c r="BL25" s="76" t="e">
        <f>IF(AY25=AZ25,0,1)</f>
        <v>#REF!</v>
      </c>
      <c r="BM25" s="76" t="e">
        <f>IF(BL25=1,AL25,"")</f>
        <v>#REF!</v>
      </c>
    </row>
    <row r="26" spans="2:74" ht="18" customHeight="1">
      <c r="B26" s="413" t="s">
        <v>81</v>
      </c>
      <c r="C26" s="414"/>
      <c r="D26" s="414"/>
      <c r="E26" s="415"/>
      <c r="F26" s="422" t="s">
        <v>120</v>
      </c>
      <c r="G26" s="423"/>
      <c r="H26" s="423"/>
      <c r="I26" s="423"/>
      <c r="J26" s="423"/>
      <c r="K26" s="423"/>
      <c r="L26" s="423"/>
      <c r="M26" s="423"/>
      <c r="N26" s="424"/>
      <c r="O26" s="413" t="s">
        <v>71</v>
      </c>
      <c r="P26" s="414"/>
      <c r="Q26" s="414"/>
      <c r="R26" s="414"/>
      <c r="S26" s="414"/>
      <c r="T26" s="414"/>
      <c r="U26" s="415"/>
      <c r="V26" s="718"/>
      <c r="W26" s="719"/>
      <c r="X26" s="719"/>
      <c r="Y26" s="720"/>
      <c r="Z26" s="199"/>
      <c r="AA26" s="200"/>
      <c r="AB26" s="200"/>
      <c r="AC26" s="201"/>
      <c r="AD26" s="199"/>
      <c r="AE26" s="200"/>
      <c r="AF26" s="200"/>
      <c r="AG26" s="201"/>
      <c r="AH26" s="718"/>
      <c r="AI26" s="719"/>
      <c r="AJ26" s="719"/>
      <c r="AK26" s="720"/>
      <c r="AL26" s="222"/>
      <c r="AM26" s="223"/>
      <c r="AN26" s="721"/>
      <c r="AO26" s="722"/>
      <c r="AP26" s="722"/>
      <c r="AQ26" s="722"/>
      <c r="AR26" s="722"/>
      <c r="AS26" s="228"/>
      <c r="AV26" s="29"/>
      <c r="AW26" s="29"/>
      <c r="AX26" s="78"/>
      <c r="AY26" s="155"/>
      <c r="AZ26" s="171"/>
      <c r="BA26" s="172">
        <f>BA16+BA18+BA20+BA22+BA24</f>
        <v>0</v>
      </c>
      <c r="BB26" s="173">
        <f>BB17+BB19+BB21+BB23+BB25</f>
        <v>0</v>
      </c>
      <c r="BC26" s="173">
        <f>SUMIF(BL17:BL25,0,BC17:BC25)+ROUNDDOWN(ROUNDDOWN(BL26*105/108,0)*BM26/100,0)</f>
        <v>0</v>
      </c>
      <c r="BE26" s="169">
        <v>11</v>
      </c>
      <c r="BF26" s="147">
        <v>11</v>
      </c>
      <c r="BG26" s="160">
        <f t="shared" si="1"/>
        <v>429</v>
      </c>
      <c r="BH26" s="160">
        <f t="shared" si="1"/>
        <v>445</v>
      </c>
      <c r="BI26" s="148" t="str">
        <f ca="1">IF(COUNTA(INDIRECT(ADDRESS(BG26,2)):INDIRECT(ADDRESS(BH26,2)))&gt;0,COUNTA(INDIRECT(ADDRESS(BG26,2)):INDIRECT(ADDRESS(BH26,2))),"")</f>
        <v/>
      </c>
      <c r="BJ26" s="71"/>
      <c r="BL26" s="76">
        <f>SUMIF(BL17:BL25,1,AH17:AK25)</f>
        <v>0</v>
      </c>
      <c r="BM26" s="76">
        <f>IF(COUNT(BM17:BM25)=0,0,SUM(BM17:BM25)/COUNT(BM17:BM25))</f>
        <v>0</v>
      </c>
    </row>
    <row r="27" spans="2:74" ht="18" customHeight="1" thickBot="1">
      <c r="B27" s="416"/>
      <c r="C27" s="417"/>
      <c r="D27" s="417"/>
      <c r="E27" s="418"/>
      <c r="F27" s="425"/>
      <c r="G27" s="426"/>
      <c r="H27" s="426"/>
      <c r="I27" s="426"/>
      <c r="J27" s="426"/>
      <c r="K27" s="426"/>
      <c r="L27" s="426"/>
      <c r="M27" s="426"/>
      <c r="N27" s="427"/>
      <c r="O27" s="416"/>
      <c r="P27" s="417"/>
      <c r="Q27" s="417"/>
      <c r="R27" s="417"/>
      <c r="S27" s="417"/>
      <c r="T27" s="417"/>
      <c r="U27" s="418"/>
      <c r="V27" s="403">
        <f>SUM(V17,V19,V21,V23,V25)</f>
        <v>42500000</v>
      </c>
      <c r="W27" s="726"/>
      <c r="X27" s="726"/>
      <c r="Y27" s="727"/>
      <c r="Z27" s="403">
        <f>SUM(Z17,Z19,Z21,Z23,Z25)</f>
        <v>1000000</v>
      </c>
      <c r="AA27" s="726"/>
      <c r="AB27" s="726"/>
      <c r="AC27" s="727"/>
      <c r="AD27" s="403">
        <f>SUM(AD17,AD19,AD21,AD23,AD25)</f>
        <v>500000</v>
      </c>
      <c r="AE27" s="726"/>
      <c r="AF27" s="726"/>
      <c r="AG27" s="727"/>
      <c r="AH27" s="403">
        <f>SUM(AH17,AH19,AH21,AH23,AH25)</f>
        <v>43000000</v>
      </c>
      <c r="AI27" s="726"/>
      <c r="AJ27" s="726"/>
      <c r="AK27" s="727"/>
      <c r="AL27" s="224"/>
      <c r="AM27" s="225"/>
      <c r="AN27" s="712"/>
      <c r="AO27" s="713"/>
      <c r="AP27" s="713"/>
      <c r="AQ27" s="713"/>
      <c r="AR27" s="713"/>
      <c r="AS27" s="229"/>
      <c r="AV27" s="29"/>
      <c r="AW27" s="29"/>
      <c r="AX27" s="78"/>
      <c r="AY27" s="174">
        <f>AY17+AY19+AY21+AY23+AY25</f>
        <v>43000000</v>
      </c>
      <c r="AZ27" s="175"/>
      <c r="BA27" s="175"/>
      <c r="BB27" s="176">
        <f>BB26</f>
        <v>0</v>
      </c>
      <c r="BC27" s="177"/>
      <c r="BE27" s="178">
        <v>12</v>
      </c>
      <c r="BF27" s="147">
        <v>12</v>
      </c>
      <c r="BG27" s="160">
        <f>BG26+$BJ$14</f>
        <v>470</v>
      </c>
      <c r="BH27" s="160">
        <f>BH26+$BJ$14</f>
        <v>486</v>
      </c>
      <c r="BI27" s="148" t="str">
        <f ca="1">IF(COUNTA(INDIRECT(ADDRESS(BG27,2)):INDIRECT(ADDRESS(BH27,2)))&gt;0,COUNTA(INDIRECT(ADDRESS(BG27,2)):INDIRECT(ADDRESS(BH27,2))),"")</f>
        <v/>
      </c>
      <c r="BJ27" s="71"/>
    </row>
    <row r="28" spans="2:74" ht="18" customHeight="1">
      <c r="B28" s="419"/>
      <c r="C28" s="420"/>
      <c r="D28" s="420"/>
      <c r="E28" s="421"/>
      <c r="F28" s="428"/>
      <c r="G28" s="428"/>
      <c r="H28" s="428"/>
      <c r="I28" s="428"/>
      <c r="J28" s="428"/>
      <c r="K28" s="428"/>
      <c r="L28" s="428"/>
      <c r="M28" s="428"/>
      <c r="N28" s="429"/>
      <c r="O28" s="419"/>
      <c r="P28" s="420"/>
      <c r="Q28" s="420"/>
      <c r="R28" s="420"/>
      <c r="S28" s="420"/>
      <c r="T28" s="420"/>
      <c r="U28" s="421"/>
      <c r="V28" s="410"/>
      <c r="W28" s="411"/>
      <c r="X28" s="411"/>
      <c r="Y28" s="411"/>
      <c r="Z28" s="410"/>
      <c r="AA28" s="411"/>
      <c r="AB28" s="411"/>
      <c r="AC28" s="411"/>
      <c r="AD28" s="410"/>
      <c r="AE28" s="411"/>
      <c r="AF28" s="411"/>
      <c r="AG28" s="411"/>
      <c r="AH28" s="410"/>
      <c r="AI28" s="411"/>
      <c r="AJ28" s="411"/>
      <c r="AK28" s="412"/>
      <c r="AL28" s="226"/>
      <c r="AM28" s="227"/>
      <c r="AN28" s="714"/>
      <c r="AO28" s="715"/>
      <c r="AP28" s="715"/>
      <c r="AQ28" s="715"/>
      <c r="AR28" s="715"/>
      <c r="AS28" s="227"/>
      <c r="AU28" s="72"/>
      <c r="AV28" s="29"/>
      <c r="AW28" s="29"/>
      <c r="AX28" s="78"/>
      <c r="AY28" s="92"/>
      <c r="AZ28" s="93" t="e">
        <f>IF(AZ17+AZ19+AZ21+AZ23+AZ25=AY27,0,ROUNDDOWN(AZ17+AZ19+AZ21+AZ23+AZ25,0))</f>
        <v>#REF!</v>
      </c>
      <c r="BA28" s="91"/>
      <c r="BB28" s="91"/>
      <c r="BC28" s="93">
        <f>IF(BC26=BB27,0,BC26)</f>
        <v>0</v>
      </c>
      <c r="BF28" s="147">
        <v>13</v>
      </c>
      <c r="BG28" s="160">
        <f t="shared" si="1"/>
        <v>511</v>
      </c>
      <c r="BH28" s="160">
        <f t="shared" si="1"/>
        <v>527</v>
      </c>
      <c r="BI28" s="148" t="str">
        <f ca="1">IF(COUNTA(INDIRECT(ADDRESS(BG28,2)):INDIRECT(ADDRESS(BH28,2)))&gt;0,COUNTA(INDIRECT(ADDRESS(BG28,2)):INDIRECT(ADDRESS(BH28,2))),"")</f>
        <v/>
      </c>
      <c r="BJ28" s="71"/>
    </row>
    <row r="29" spans="2:74" ht="15.75" customHeight="1">
      <c r="D29" s="2" t="s">
        <v>22</v>
      </c>
      <c r="AD29" s="1" t="str">
        <f>IF(AND($F26="",$V26+$V27&gt;0),"事業の種類を選択してください。","")</f>
        <v/>
      </c>
      <c r="AN29" s="272">
        <f>IF(AN26=0,0,AN26+IF(AN28=0,AN27,AN28))</f>
        <v>0</v>
      </c>
      <c r="AO29" s="272"/>
      <c r="AP29" s="272"/>
      <c r="AQ29" s="272"/>
      <c r="AR29" s="272"/>
      <c r="AX29" s="78"/>
      <c r="AY29" s="78"/>
      <c r="AZ29" s="78"/>
      <c r="BA29" s="78"/>
      <c r="BB29" s="78"/>
      <c r="BC29" s="78"/>
      <c r="BE29" s="76"/>
      <c r="BF29" s="147">
        <v>14</v>
      </c>
      <c r="BG29" s="160">
        <f t="shared" si="1"/>
        <v>552</v>
      </c>
      <c r="BH29" s="160">
        <f t="shared" si="1"/>
        <v>568</v>
      </c>
      <c r="BI29" s="148" t="str">
        <f ca="1">IF(COUNTA(INDIRECT(ADDRESS(BG29,2)):INDIRECT(ADDRESS(BH29,2)))&gt;0,COUNTA(INDIRECT(ADDRESS(BG29,2)):INDIRECT(ADDRESS(BH29,2))),"")</f>
        <v/>
      </c>
      <c r="BJ29" s="29"/>
    </row>
    <row r="30" spans="2:74" ht="15" customHeight="1">
      <c r="AG30" s="11"/>
      <c r="AI30" s="12" t="s">
        <v>83</v>
      </c>
      <c r="AJ30" s="438">
        <v>569</v>
      </c>
      <c r="AK30" s="438"/>
      <c r="AL30" s="438"/>
      <c r="AM30" s="439" t="s">
        <v>45</v>
      </c>
      <c r="AN30" s="439"/>
      <c r="AO30" s="440" t="s">
        <v>134</v>
      </c>
      <c r="AP30" s="440"/>
      <c r="AQ30" s="440"/>
      <c r="AR30" s="440"/>
      <c r="AS30" s="13" t="s">
        <v>75</v>
      </c>
      <c r="AV30" s="30"/>
      <c r="AX30" s="78"/>
      <c r="AY30" s="78"/>
      <c r="AZ30" s="78"/>
      <c r="BA30" s="78"/>
      <c r="BB30" s="78"/>
      <c r="BC30" s="78"/>
      <c r="BD30" s="76"/>
      <c r="BE30" s="76"/>
      <c r="BF30" s="147">
        <v>15</v>
      </c>
      <c r="BG30" s="160">
        <f t="shared" si="1"/>
        <v>593</v>
      </c>
      <c r="BH30" s="160">
        <f t="shared" si="1"/>
        <v>609</v>
      </c>
      <c r="BI30" s="148" t="str">
        <f ca="1">IF(COUNTA(INDIRECT(ADDRESS(BG30,2)):INDIRECT(ADDRESS(BH30,2)))&gt;0,COUNTA(INDIRECT(ADDRESS(BG30,2)):INDIRECT(ADDRESS(BH30,2))),"")</f>
        <v/>
      </c>
      <c r="BJ30" s="76"/>
    </row>
    <row r="31" spans="2:74" ht="15" customHeight="1">
      <c r="D31" s="436" t="s">
        <v>132</v>
      </c>
      <c r="E31" s="436"/>
      <c r="F31" s="14" t="s">
        <v>0</v>
      </c>
      <c r="G31" s="436">
        <v>4</v>
      </c>
      <c r="H31" s="436"/>
      <c r="I31" s="14" t="s">
        <v>1</v>
      </c>
      <c r="J31" s="436">
        <v>20</v>
      </c>
      <c r="K31" s="436"/>
      <c r="L31" s="14" t="s">
        <v>23</v>
      </c>
      <c r="AG31" s="15"/>
      <c r="AI31" s="12" t="s">
        <v>84</v>
      </c>
      <c r="AJ31" s="440" t="s">
        <v>135</v>
      </c>
      <c r="AK31" s="440"/>
      <c r="AL31" s="211" t="s">
        <v>45</v>
      </c>
      <c r="AM31" s="440" t="s">
        <v>136</v>
      </c>
      <c r="AN31" s="440"/>
      <c r="AO31" s="211" t="s">
        <v>74</v>
      </c>
      <c r="AP31" s="440" t="s">
        <v>137</v>
      </c>
      <c r="AQ31" s="440"/>
      <c r="AR31" s="440"/>
      <c r="AS31" s="13" t="s">
        <v>75</v>
      </c>
      <c r="AX31" s="78"/>
      <c r="AY31" s="78"/>
      <c r="AZ31" s="78"/>
      <c r="BA31" s="78"/>
      <c r="BB31" s="78"/>
      <c r="BC31" s="78"/>
      <c r="BD31" s="76"/>
      <c r="BE31" s="76"/>
      <c r="BF31" s="147">
        <v>16</v>
      </c>
      <c r="BG31" s="160">
        <f t="shared" si="1"/>
        <v>634</v>
      </c>
      <c r="BH31" s="160">
        <f t="shared" si="1"/>
        <v>650</v>
      </c>
      <c r="BI31" s="148" t="str">
        <f ca="1">IF(COUNTA(INDIRECT(ADDRESS(BG31,2)):INDIRECT(ADDRESS(BH31,2)))&gt;0,COUNTA(INDIRECT(ADDRESS(BG31,2)):INDIRECT(ADDRESS(BH31,2))),"")</f>
        <v/>
      </c>
      <c r="BJ31" s="76"/>
    </row>
    <row r="32" spans="2:74" ht="18" customHeight="1">
      <c r="D32" s="11"/>
      <c r="E32" s="11"/>
      <c r="F32" s="11"/>
      <c r="G32" s="11"/>
      <c r="AA32" s="287" t="s">
        <v>24</v>
      </c>
      <c r="AB32" s="287"/>
      <c r="AC32" s="288" t="s">
        <v>138</v>
      </c>
      <c r="AD32" s="288"/>
      <c r="AE32" s="288"/>
      <c r="AF32" s="288"/>
      <c r="AG32" s="288"/>
      <c r="AH32" s="288"/>
      <c r="AI32" s="288"/>
      <c r="AJ32" s="288"/>
      <c r="AK32" s="288"/>
      <c r="AL32" s="288"/>
      <c r="AM32" s="288"/>
      <c r="AN32" s="288"/>
      <c r="AO32" s="288"/>
      <c r="AP32" s="288"/>
      <c r="AQ32" s="288"/>
      <c r="AR32" s="288"/>
      <c r="AS32" s="288"/>
      <c r="AX32" s="78"/>
      <c r="AY32" s="78"/>
      <c r="AZ32" s="78"/>
      <c r="BA32" s="78"/>
      <c r="BB32" s="78"/>
      <c r="BC32" s="78"/>
      <c r="BD32" s="76"/>
      <c r="BE32" s="76"/>
      <c r="BF32" s="147">
        <v>17</v>
      </c>
      <c r="BG32" s="160">
        <f t="shared" si="1"/>
        <v>675</v>
      </c>
      <c r="BH32" s="160">
        <f t="shared" si="1"/>
        <v>691</v>
      </c>
      <c r="BI32" s="148" t="str">
        <f ca="1">IF(COUNTA(INDIRECT(ADDRESS(BG32,2)):INDIRECT(ADDRESS(BH32,2)))&gt;0,COUNTA(INDIRECT(ADDRESS(BG32,2)):INDIRECT(ADDRESS(BH32,2))),"")</f>
        <v/>
      </c>
      <c r="BJ32" s="76"/>
    </row>
    <row r="33" spans="2:62" ht="15" customHeight="1">
      <c r="D33" s="95"/>
      <c r="E33" s="95"/>
      <c r="F33" s="95"/>
      <c r="G33" s="95"/>
      <c r="H33" s="10"/>
      <c r="I33" s="3"/>
      <c r="J33" s="3"/>
      <c r="K33" s="3"/>
      <c r="L33" s="3"/>
      <c r="M33" s="3"/>
      <c r="N33" s="3"/>
      <c r="O33" s="3"/>
      <c r="P33" s="3"/>
      <c r="Q33" s="3"/>
      <c r="R33" s="16"/>
      <c r="X33" s="289" t="s">
        <v>25</v>
      </c>
      <c r="Y33" s="289"/>
      <c r="Z33" s="289"/>
      <c r="AA33" s="2"/>
      <c r="AB33" s="2"/>
      <c r="AC33" s="290" t="s">
        <v>139</v>
      </c>
      <c r="AD33" s="290"/>
      <c r="AE33" s="290"/>
      <c r="AF33" s="290"/>
      <c r="AG33" s="290"/>
      <c r="AH33" s="290"/>
      <c r="AI33" s="290"/>
      <c r="AJ33" s="290"/>
      <c r="AK33" s="290"/>
      <c r="AL33" s="290"/>
      <c r="AM33" s="290"/>
      <c r="AN33" s="290"/>
      <c r="AO33" s="22"/>
      <c r="AP33" s="22"/>
      <c r="AQ33" s="22"/>
      <c r="AR33" s="22"/>
      <c r="AS33" s="17"/>
      <c r="AX33" s="78"/>
      <c r="AY33" s="78"/>
      <c r="AZ33" s="78"/>
      <c r="BA33" s="78"/>
      <c r="BB33" s="78"/>
      <c r="BC33" s="78"/>
      <c r="BD33" s="76"/>
      <c r="BE33" s="76"/>
      <c r="BF33" s="147">
        <v>18</v>
      </c>
      <c r="BG33" s="160">
        <f t="shared" si="1"/>
        <v>716</v>
      </c>
      <c r="BH33" s="160">
        <f t="shared" si="1"/>
        <v>732</v>
      </c>
      <c r="BI33" s="148" t="str">
        <f ca="1">IF(COUNTA(INDIRECT(ADDRESS(BG33,2)):INDIRECT(ADDRESS(BH33,2)))&gt;0,COUNTA(INDIRECT(ADDRESS(BG33,2)):INDIRECT(ADDRESS(BH33,2))),"")</f>
        <v/>
      </c>
      <c r="BJ33" s="76"/>
    </row>
    <row r="34" spans="2:62" ht="15" customHeight="1">
      <c r="D34" s="436" t="s">
        <v>133</v>
      </c>
      <c r="E34" s="436"/>
      <c r="F34" s="436"/>
      <c r="G34" s="436"/>
      <c r="H34" s="14" t="s">
        <v>26</v>
      </c>
      <c r="I34" s="14"/>
      <c r="J34" s="14"/>
      <c r="K34" s="14"/>
      <c r="L34" s="14"/>
      <c r="M34" s="14"/>
      <c r="N34" s="14"/>
      <c r="O34" s="14"/>
      <c r="P34" s="14"/>
      <c r="Q34" s="14"/>
      <c r="R34" s="18"/>
      <c r="S34" s="14"/>
      <c r="Y34" s="11"/>
      <c r="Z34" s="11"/>
      <c r="AA34" s="287" t="s">
        <v>27</v>
      </c>
      <c r="AB34" s="287"/>
      <c r="AC34" s="437" t="s">
        <v>140</v>
      </c>
      <c r="AD34" s="437"/>
      <c r="AE34" s="437"/>
      <c r="AF34" s="437"/>
      <c r="AG34" s="437"/>
      <c r="AH34" s="437"/>
      <c r="AI34" s="437"/>
      <c r="AJ34" s="437"/>
      <c r="AK34" s="437"/>
      <c r="AL34" s="437"/>
      <c r="AM34" s="437"/>
      <c r="AN34" s="437"/>
      <c r="AO34" s="61"/>
      <c r="AP34" s="61"/>
      <c r="AQ34" s="61"/>
      <c r="AR34" s="61"/>
      <c r="AS34" s="96"/>
      <c r="AX34" s="78"/>
      <c r="AY34" s="78"/>
      <c r="AZ34" s="78"/>
      <c r="BA34" s="78"/>
      <c r="BB34" s="78"/>
      <c r="BC34" s="78"/>
      <c r="BD34" s="76"/>
      <c r="BE34" s="76"/>
      <c r="BF34" s="147">
        <v>19</v>
      </c>
      <c r="BG34" s="160">
        <f t="shared" ref="BG34:BH45" si="9">BG33+$BJ$14</f>
        <v>757</v>
      </c>
      <c r="BH34" s="160">
        <f t="shared" si="9"/>
        <v>773</v>
      </c>
      <c r="BI34" s="148" t="str">
        <f ca="1">IF(COUNTA(INDIRECT(ADDRESS(BG34,2)):INDIRECT(ADDRESS(BH34,2)))&gt;0,COUNTA(INDIRECT(ADDRESS(BG34,2)):INDIRECT(ADDRESS(BH34,2))),"")</f>
        <v/>
      </c>
      <c r="BJ34" s="76"/>
    </row>
    <row r="35" spans="2:62" ht="15" customHeight="1">
      <c r="AC35" s="2"/>
      <c r="AD35" s="4" t="s">
        <v>86</v>
      </c>
      <c r="AX35" s="78"/>
      <c r="AY35" s="78"/>
      <c r="AZ35" s="78"/>
      <c r="BA35" s="78"/>
      <c r="BB35" s="78"/>
      <c r="BC35" s="78"/>
      <c r="BD35" s="76"/>
      <c r="BE35" s="76"/>
      <c r="BF35" s="147">
        <v>20</v>
      </c>
      <c r="BG35" s="160">
        <f t="shared" si="9"/>
        <v>798</v>
      </c>
      <c r="BH35" s="160">
        <f t="shared" si="9"/>
        <v>814</v>
      </c>
      <c r="BI35" s="148" t="str">
        <f ca="1">IF(COUNTA(INDIRECT(ADDRESS(BG35,2)):INDIRECT(ADDRESS(BH35,2)))&gt;0,COUNTA(INDIRECT(ADDRESS(BG35,2)):INDIRECT(ADDRESS(BH35,2))),"")</f>
        <v/>
      </c>
      <c r="BJ35" s="76"/>
    </row>
    <row r="36" spans="2:62" ht="16.149999999999999" customHeight="1">
      <c r="D36" s="19" t="s">
        <v>28</v>
      </c>
      <c r="E36" s="19"/>
      <c r="F36" s="2"/>
      <c r="G36" s="2"/>
      <c r="H36" s="2"/>
      <c r="I36" s="2"/>
      <c r="J36" s="2"/>
      <c r="K36" s="2"/>
      <c r="L36" s="2"/>
      <c r="M36" s="2"/>
      <c r="N36" s="2"/>
      <c r="O36" s="2"/>
      <c r="P36" s="2"/>
      <c r="Q36" s="2"/>
      <c r="R36" s="2"/>
      <c r="S36" s="2"/>
      <c r="T36" s="2"/>
      <c r="U36" s="2"/>
      <c r="V36" s="2"/>
      <c r="W36" s="2"/>
      <c r="X36" s="2"/>
      <c r="AA36" s="291" t="s">
        <v>29</v>
      </c>
      <c r="AB36" s="292"/>
      <c r="AC36" s="297" t="s">
        <v>87</v>
      </c>
      <c r="AD36" s="298"/>
      <c r="AE36" s="298"/>
      <c r="AF36" s="298"/>
      <c r="AG36" s="298"/>
      <c r="AH36" s="299"/>
      <c r="AI36" s="20"/>
      <c r="AJ36" s="303" t="s">
        <v>88</v>
      </c>
      <c r="AK36" s="303"/>
      <c r="AL36" s="303"/>
      <c r="AM36" s="303"/>
      <c r="AN36" s="303"/>
      <c r="AO36" s="24"/>
      <c r="AP36" s="305" t="s">
        <v>89</v>
      </c>
      <c r="AQ36" s="306"/>
      <c r="AR36" s="306"/>
      <c r="AS36" s="307"/>
      <c r="AX36" s="78"/>
      <c r="AY36" s="78"/>
      <c r="AZ36" s="78"/>
      <c r="BA36" s="78"/>
      <c r="BB36" s="78"/>
      <c r="BC36" s="78"/>
      <c r="BD36" s="76"/>
      <c r="BE36" s="76"/>
      <c r="BF36" s="147">
        <v>21</v>
      </c>
      <c r="BG36" s="160">
        <f t="shared" si="9"/>
        <v>839</v>
      </c>
      <c r="BH36" s="160">
        <f t="shared" si="9"/>
        <v>855</v>
      </c>
      <c r="BI36" s="148" t="str">
        <f ca="1">IF(COUNTA(INDIRECT(ADDRESS(BG36,2)):INDIRECT(ADDRESS(BH36,2)))&gt;0,COUNTA(INDIRECT(ADDRESS(BG36,2)):INDIRECT(ADDRESS(BH36,2))),"")</f>
        <v/>
      </c>
      <c r="BJ36" s="76"/>
    </row>
    <row r="37" spans="2:62" ht="16.149999999999999" customHeight="1">
      <c r="D37" s="179" t="s">
        <v>90</v>
      </c>
      <c r="E37" s="19"/>
      <c r="F37" s="2"/>
      <c r="G37" s="2"/>
      <c r="H37" s="2"/>
      <c r="I37" s="2"/>
      <c r="J37" s="2"/>
      <c r="K37" s="2"/>
      <c r="L37" s="2"/>
      <c r="M37" s="2"/>
      <c r="N37" s="2"/>
      <c r="O37" s="2"/>
      <c r="P37" s="2"/>
      <c r="Q37" s="2"/>
      <c r="R37" s="2"/>
      <c r="S37" s="2"/>
      <c r="T37" s="2"/>
      <c r="U37" s="2"/>
      <c r="V37" s="2"/>
      <c r="W37" s="2"/>
      <c r="X37" s="2"/>
      <c r="AA37" s="293"/>
      <c r="AB37" s="294"/>
      <c r="AC37" s="300"/>
      <c r="AD37" s="301"/>
      <c r="AE37" s="301"/>
      <c r="AF37" s="301"/>
      <c r="AG37" s="301"/>
      <c r="AH37" s="302"/>
      <c r="AI37" s="10"/>
      <c r="AJ37" s="304"/>
      <c r="AK37" s="304"/>
      <c r="AL37" s="304"/>
      <c r="AM37" s="304"/>
      <c r="AN37" s="304"/>
      <c r="AO37" s="23"/>
      <c r="AP37" s="308"/>
      <c r="AQ37" s="309"/>
      <c r="AR37" s="309"/>
      <c r="AS37" s="310"/>
      <c r="AX37" s="78"/>
      <c r="AY37" s="78"/>
      <c r="AZ37" s="78"/>
      <c r="BA37" s="78"/>
      <c r="BB37" s="78"/>
      <c r="BC37" s="78"/>
      <c r="BD37" s="76"/>
      <c r="BE37" s="76"/>
      <c r="BF37" s="147">
        <v>22</v>
      </c>
      <c r="BG37" s="160">
        <f t="shared" si="9"/>
        <v>880</v>
      </c>
      <c r="BH37" s="160">
        <f t="shared" si="9"/>
        <v>896</v>
      </c>
      <c r="BI37" s="148" t="str">
        <f ca="1">IF(COUNTA(INDIRECT(ADDRESS(BG37,2)):INDIRECT(ADDRESS(BH37,2)))&gt;0,COUNTA(INDIRECT(ADDRESS(BG37,2)):INDIRECT(ADDRESS(BH37,2))),"")</f>
        <v/>
      </c>
      <c r="BJ37" s="76"/>
    </row>
    <row r="38" spans="2:62" ht="16.149999999999999" customHeight="1">
      <c r="D38" s="19" t="s">
        <v>91</v>
      </c>
      <c r="E38" s="19"/>
      <c r="F38" s="2"/>
      <c r="G38" s="2"/>
      <c r="H38" s="2"/>
      <c r="I38" s="2"/>
      <c r="J38" s="2"/>
      <c r="K38" s="2"/>
      <c r="L38" s="2"/>
      <c r="M38" s="2"/>
      <c r="N38" s="2"/>
      <c r="O38" s="2"/>
      <c r="P38" s="2"/>
      <c r="Q38" s="2"/>
      <c r="R38" s="2"/>
      <c r="S38" s="2"/>
      <c r="T38" s="2"/>
      <c r="U38" s="2"/>
      <c r="V38" s="2"/>
      <c r="W38" s="2"/>
      <c r="X38" s="2"/>
      <c r="AA38" s="293"/>
      <c r="AB38" s="294"/>
      <c r="AC38" s="456"/>
      <c r="AD38" s="457"/>
      <c r="AE38" s="457"/>
      <c r="AF38" s="457"/>
      <c r="AG38" s="457"/>
      <c r="AH38" s="458"/>
      <c r="AI38" s="462"/>
      <c r="AJ38" s="463"/>
      <c r="AK38" s="463"/>
      <c r="AL38" s="463"/>
      <c r="AM38" s="463"/>
      <c r="AN38" s="463"/>
      <c r="AO38" s="464"/>
      <c r="AP38" s="441"/>
      <c r="AQ38" s="442"/>
      <c r="AR38" s="442"/>
      <c r="AS38" s="443"/>
      <c r="AX38" s="78"/>
      <c r="AY38" s="78"/>
      <c r="AZ38" s="78"/>
      <c r="BA38" s="78"/>
      <c r="BB38" s="78"/>
      <c r="BC38" s="78"/>
      <c r="BD38" s="76"/>
      <c r="BE38" s="76"/>
      <c r="BF38" s="147">
        <v>23</v>
      </c>
      <c r="BG38" s="160">
        <f t="shared" si="9"/>
        <v>921</v>
      </c>
      <c r="BH38" s="160">
        <f t="shared" si="9"/>
        <v>937</v>
      </c>
      <c r="BI38" s="148" t="str">
        <f ca="1">IF(COUNTA(INDIRECT(ADDRESS(BG38,2)):INDIRECT(ADDRESS(BH38,2)))&gt;0,COUNTA(INDIRECT(ADDRESS(BG38,2)):INDIRECT(ADDRESS(BH38,2))),"")</f>
        <v/>
      </c>
      <c r="BJ38" s="76"/>
    </row>
    <row r="39" spans="2:62" ht="16.149999999999999" customHeight="1">
      <c r="D39" s="21"/>
      <c r="E39" s="19"/>
      <c r="F39" s="2"/>
      <c r="G39" s="2"/>
      <c r="H39" s="2"/>
      <c r="I39" s="2"/>
      <c r="J39" s="2"/>
      <c r="K39" s="2"/>
      <c r="L39" s="2"/>
      <c r="M39" s="2"/>
      <c r="N39" s="2"/>
      <c r="O39" s="2"/>
      <c r="P39" s="2"/>
      <c r="Q39" s="2"/>
      <c r="R39" s="2"/>
      <c r="S39" s="2"/>
      <c r="T39" s="2"/>
      <c r="U39" s="2"/>
      <c r="V39" s="2"/>
      <c r="W39" s="2"/>
      <c r="X39" s="2"/>
      <c r="AA39" s="295"/>
      <c r="AB39" s="296"/>
      <c r="AC39" s="459"/>
      <c r="AD39" s="460"/>
      <c r="AE39" s="460"/>
      <c r="AF39" s="460"/>
      <c r="AG39" s="460"/>
      <c r="AH39" s="461"/>
      <c r="AI39" s="465"/>
      <c r="AJ39" s="466"/>
      <c r="AK39" s="466"/>
      <c r="AL39" s="466"/>
      <c r="AM39" s="466"/>
      <c r="AN39" s="466"/>
      <c r="AO39" s="467"/>
      <c r="AP39" s="444"/>
      <c r="AQ39" s="445"/>
      <c r="AR39" s="445"/>
      <c r="AS39" s="446"/>
      <c r="AX39" s="78"/>
      <c r="AY39" s="78"/>
      <c r="AZ39" s="78"/>
      <c r="BA39" s="78"/>
      <c r="BB39" s="78"/>
      <c r="BC39" s="78"/>
      <c r="BD39" s="76"/>
      <c r="BE39" s="76"/>
      <c r="BF39" s="147">
        <v>24</v>
      </c>
      <c r="BG39" s="160">
        <f t="shared" si="9"/>
        <v>962</v>
      </c>
      <c r="BH39" s="160">
        <f t="shared" si="9"/>
        <v>978</v>
      </c>
      <c r="BI39" s="148" t="str">
        <f ca="1">IF(COUNTA(INDIRECT(ADDRESS(BG39,2)):INDIRECT(ADDRESS(BH39,2)))&gt;0,COUNTA(INDIRECT(ADDRESS(BG39,2)):INDIRECT(ADDRESS(BH39,2))),"")</f>
        <v/>
      </c>
      <c r="BJ39" s="76"/>
    </row>
    <row r="40" spans="2:62" ht="9" customHeight="1">
      <c r="D40" s="21"/>
      <c r="E40" s="19"/>
      <c r="F40" s="2"/>
      <c r="G40" s="2"/>
      <c r="H40" s="2"/>
      <c r="I40" s="2"/>
      <c r="J40" s="2"/>
      <c r="K40" s="2"/>
      <c r="L40" s="2"/>
      <c r="M40" s="2"/>
      <c r="N40" s="2"/>
      <c r="O40" s="2"/>
      <c r="P40" s="2"/>
      <c r="Q40" s="2"/>
      <c r="R40" s="2"/>
      <c r="S40" s="2"/>
      <c r="T40" s="2"/>
      <c r="U40" s="2"/>
      <c r="V40" s="2"/>
      <c r="W40" s="2"/>
      <c r="X40" s="2"/>
      <c r="Z40" s="25"/>
      <c r="AA40" s="73"/>
      <c r="AB40" s="73"/>
      <c r="AC40" s="108"/>
      <c r="AD40" s="108"/>
      <c r="AE40" s="108"/>
      <c r="AF40" s="108"/>
      <c r="AG40" s="108"/>
      <c r="AH40" s="108"/>
      <c r="AI40" s="108"/>
      <c r="AJ40" s="108"/>
      <c r="AK40" s="108"/>
      <c r="AL40" s="108"/>
      <c r="AM40" s="108"/>
      <c r="AN40" s="108"/>
      <c r="AO40" s="26"/>
      <c r="AP40" s="108"/>
      <c r="AQ40" s="74"/>
      <c r="AR40" s="74"/>
      <c r="AS40" s="74"/>
      <c r="AX40" s="78"/>
      <c r="AY40" s="78"/>
      <c r="AZ40" s="78"/>
      <c r="BA40" s="78"/>
      <c r="BB40" s="78"/>
      <c r="BC40" s="78"/>
      <c r="BD40" s="76"/>
      <c r="BE40" s="76"/>
      <c r="BF40" s="147">
        <v>25</v>
      </c>
      <c r="BG40" s="160">
        <f t="shared" si="9"/>
        <v>1003</v>
      </c>
      <c r="BH40" s="160">
        <f t="shared" si="9"/>
        <v>1019</v>
      </c>
      <c r="BI40" s="148" t="str">
        <f ca="1">IF(COUNTA(INDIRECT(ADDRESS(BG40,2)):INDIRECT(ADDRESS(BH40,2)))&gt;0,COUNTA(INDIRECT(ADDRESS(BG40,2)):INDIRECT(ADDRESS(BH40,2))),"")</f>
        <v/>
      </c>
      <c r="BJ40" s="76"/>
    </row>
    <row r="41" spans="2:62" ht="9" customHeight="1">
      <c r="Z41" s="25"/>
      <c r="AA41" s="25"/>
      <c r="AB41" s="25"/>
      <c r="AC41" s="25"/>
      <c r="AD41" s="25"/>
      <c r="AE41" s="25"/>
      <c r="AF41" s="25"/>
      <c r="AG41" s="25"/>
      <c r="AH41" s="25"/>
      <c r="AI41" s="25"/>
      <c r="AJ41" s="25"/>
      <c r="AK41" s="25"/>
      <c r="AL41" s="25"/>
      <c r="AM41" s="25"/>
      <c r="AN41" s="25"/>
      <c r="AO41" s="25"/>
      <c r="AP41" s="25"/>
      <c r="AQ41" s="75"/>
      <c r="AR41" s="75"/>
      <c r="AS41" s="75"/>
      <c r="AX41" s="78"/>
      <c r="AY41" s="78"/>
      <c r="AZ41" s="78"/>
      <c r="BA41" s="78"/>
      <c r="BB41" s="78"/>
      <c r="BC41" s="78"/>
      <c r="BD41" s="76"/>
      <c r="BE41" s="76"/>
      <c r="BF41" s="147">
        <v>26</v>
      </c>
      <c r="BG41" s="160">
        <f t="shared" si="9"/>
        <v>1044</v>
      </c>
      <c r="BH41" s="160">
        <f t="shared" si="9"/>
        <v>1060</v>
      </c>
      <c r="BI41" s="148" t="str">
        <f ca="1">IF(COUNTA(INDIRECT(ADDRESS(BG41,2)):INDIRECT(ADDRESS(BH41,2)))&gt;0,COUNTA(INDIRECT(ADDRESS(BG41,2)):INDIRECT(ADDRESS(BH41,2))),"")</f>
        <v/>
      </c>
      <c r="BJ41" s="76"/>
    </row>
    <row r="42" spans="2:62" s="25" customFormat="1" ht="7.5" customHeight="1">
      <c r="X42" s="27"/>
      <c r="Y42" s="27"/>
      <c r="Z42" s="32"/>
      <c r="AA42" s="32"/>
      <c r="AB42" s="32"/>
      <c r="AC42" s="32"/>
      <c r="AD42" s="32"/>
      <c r="AE42" s="32"/>
      <c r="AF42" s="32"/>
      <c r="AG42" s="32"/>
      <c r="AH42" s="32"/>
      <c r="AI42" s="32"/>
      <c r="AJ42" s="32"/>
      <c r="AK42" s="32"/>
      <c r="AL42" s="32"/>
      <c r="AM42" s="32"/>
      <c r="AN42" s="32"/>
      <c r="AO42" s="32"/>
      <c r="AP42" s="32"/>
      <c r="AQ42" s="32"/>
      <c r="AR42" s="32"/>
      <c r="AS42" s="32"/>
      <c r="AT42" s="1"/>
      <c r="AU42" s="1"/>
      <c r="AX42" s="78"/>
      <c r="AY42" s="78"/>
      <c r="AZ42" s="78"/>
      <c r="BA42" s="78"/>
      <c r="BB42" s="78"/>
      <c r="BC42" s="78"/>
      <c r="BD42" s="76"/>
      <c r="BE42" s="76"/>
      <c r="BF42" s="147">
        <v>27</v>
      </c>
      <c r="BG42" s="160">
        <f t="shared" si="9"/>
        <v>1085</v>
      </c>
      <c r="BH42" s="160">
        <f t="shared" si="9"/>
        <v>1101</v>
      </c>
      <c r="BI42" s="148" t="str">
        <f ca="1">IF(COUNTA(INDIRECT(ADDRESS(BG42,2)):INDIRECT(ADDRESS(BH42,2)))&gt;0,COUNTA(INDIRECT(ADDRESS(BG42,2)):INDIRECT(ADDRESS(BH42,2))),"")</f>
        <v/>
      </c>
      <c r="BJ42" s="76"/>
    </row>
    <row r="43" spans="2:62" s="25" customFormat="1" ht="10.5" customHeight="1">
      <c r="X43" s="27"/>
      <c r="Y43" s="27"/>
      <c r="Z43" s="32"/>
      <c r="AA43" s="32"/>
      <c r="AB43" s="32"/>
      <c r="AC43" s="32"/>
      <c r="AD43" s="32"/>
      <c r="AE43" s="32"/>
      <c r="AF43" s="32"/>
      <c r="AG43" s="32"/>
      <c r="AH43" s="32"/>
      <c r="AI43" s="32"/>
      <c r="AJ43" s="32"/>
      <c r="AK43" s="32"/>
      <c r="AL43" s="32"/>
      <c r="AM43" s="32"/>
      <c r="AN43" s="32"/>
      <c r="AO43" s="32"/>
      <c r="AP43" s="32"/>
      <c r="AQ43" s="32"/>
      <c r="AR43" s="32"/>
      <c r="AS43" s="32"/>
      <c r="AT43" s="1"/>
      <c r="AU43" s="1"/>
      <c r="AX43" s="78"/>
      <c r="AY43" s="78"/>
      <c r="AZ43" s="78"/>
      <c r="BA43" s="78"/>
      <c r="BB43" s="78"/>
      <c r="BC43" s="78"/>
      <c r="BD43" s="76"/>
      <c r="BE43" s="76"/>
      <c r="BF43" s="147">
        <v>28</v>
      </c>
      <c r="BG43" s="160">
        <f t="shared" si="9"/>
        <v>1126</v>
      </c>
      <c r="BH43" s="160">
        <f t="shared" si="9"/>
        <v>1142</v>
      </c>
      <c r="BI43" s="148" t="str">
        <f ca="1">IF(COUNTA(INDIRECT(ADDRESS(BG43,2)):INDIRECT(ADDRESS(BH43,2)))&gt;0,COUNTA(INDIRECT(ADDRESS(BG43,2)):INDIRECT(ADDRESS(BH43,2))),"")</f>
        <v/>
      </c>
      <c r="BJ43" s="76"/>
    </row>
    <row r="44" spans="2:62" s="25" customFormat="1" ht="5.25" customHeight="1">
      <c r="X44" s="27"/>
      <c r="Y44" s="27"/>
      <c r="Z44" s="32"/>
      <c r="AA44" s="32"/>
      <c r="AB44" s="32"/>
      <c r="AC44" s="32"/>
      <c r="AD44" s="32"/>
      <c r="AE44" s="32"/>
      <c r="AF44" s="32"/>
      <c r="AG44" s="32"/>
      <c r="AH44" s="32"/>
      <c r="AI44" s="32"/>
      <c r="AJ44" s="32"/>
      <c r="AK44" s="32"/>
      <c r="AL44" s="32"/>
      <c r="AM44" s="32"/>
      <c r="AN44" s="32"/>
      <c r="AO44" s="32"/>
      <c r="AP44" s="32"/>
      <c r="AQ44" s="32"/>
      <c r="AR44" s="32"/>
      <c r="AS44" s="32"/>
      <c r="AT44" s="1"/>
      <c r="AU44" s="1"/>
      <c r="AX44" s="78"/>
      <c r="AY44" s="78"/>
      <c r="AZ44" s="78"/>
      <c r="BA44" s="78"/>
      <c r="BB44" s="78"/>
      <c r="BC44" s="78"/>
      <c r="BD44" s="76"/>
      <c r="BE44" s="76"/>
      <c r="BF44" s="147">
        <v>29</v>
      </c>
      <c r="BG44" s="160">
        <f t="shared" si="9"/>
        <v>1167</v>
      </c>
      <c r="BH44" s="160">
        <f t="shared" si="9"/>
        <v>1183</v>
      </c>
      <c r="BI44" s="148" t="str">
        <f ca="1">IF(COUNTA(INDIRECT(ADDRESS(BG44,2)):INDIRECT(ADDRESS(BH44,2)))&gt;0,COUNTA(INDIRECT(ADDRESS(BG44,2)):INDIRECT(ADDRESS(BH44,2))),"")</f>
        <v/>
      </c>
      <c r="BJ44" s="76"/>
    </row>
    <row r="45" spans="2:62" s="25" customFormat="1" ht="5.25" customHeight="1" thickBot="1">
      <c r="X45" s="27"/>
      <c r="Y45" s="27"/>
      <c r="Z45" s="32"/>
      <c r="AA45" s="32"/>
      <c r="AB45" s="32"/>
      <c r="AC45" s="32"/>
      <c r="AD45" s="32"/>
      <c r="AE45" s="32"/>
      <c r="AF45" s="32"/>
      <c r="AG45" s="32"/>
      <c r="AH45" s="32"/>
      <c r="AI45" s="32"/>
      <c r="AJ45" s="32"/>
      <c r="AK45" s="32"/>
      <c r="AL45" s="32"/>
      <c r="AM45" s="32"/>
      <c r="AN45" s="32"/>
      <c r="AO45" s="32"/>
      <c r="AP45" s="32"/>
      <c r="AQ45" s="32"/>
      <c r="AR45" s="32"/>
      <c r="AS45" s="32"/>
      <c r="AT45" s="1"/>
      <c r="AU45" s="1"/>
      <c r="AX45" s="78"/>
      <c r="AY45" s="78"/>
      <c r="AZ45" s="78"/>
      <c r="BA45" s="78"/>
      <c r="BB45" s="78"/>
      <c r="BC45" s="78"/>
      <c r="BD45" s="76"/>
      <c r="BE45" s="76"/>
      <c r="BF45" s="180">
        <v>30</v>
      </c>
      <c r="BG45" s="181">
        <f t="shared" si="9"/>
        <v>1208</v>
      </c>
      <c r="BH45" s="181">
        <f t="shared" si="9"/>
        <v>1224</v>
      </c>
      <c r="BI45" s="182" t="str">
        <f ca="1">IF(COUNTA(INDIRECT(ADDRESS(BG45,2)):INDIRECT(ADDRESS(BH45,2)))&gt;0,COUNTA(INDIRECT(ADDRESS(BG45,2)):INDIRECT(ADDRESS(BH45,2))),"")</f>
        <v/>
      </c>
      <c r="BJ45" s="76"/>
    </row>
    <row r="46" spans="2:62" s="25" customFormat="1" ht="5.25" customHeight="1">
      <c r="X46" s="27"/>
      <c r="Y46" s="27"/>
      <c r="Z46" s="32"/>
      <c r="AA46" s="32"/>
      <c r="AB46" s="32"/>
      <c r="AC46" s="32"/>
      <c r="AD46" s="32"/>
      <c r="AE46" s="32"/>
      <c r="AF46" s="32"/>
      <c r="AG46" s="32"/>
      <c r="AH46" s="32"/>
      <c r="AI46" s="32"/>
      <c r="AJ46" s="32"/>
      <c r="AK46" s="32"/>
      <c r="AL46" s="32"/>
      <c r="AM46" s="32"/>
      <c r="AN46" s="32"/>
      <c r="AO46" s="32"/>
      <c r="AP46" s="32"/>
      <c r="AQ46" s="32"/>
      <c r="AR46" s="32"/>
      <c r="AS46" s="32"/>
      <c r="AT46" s="1"/>
      <c r="AU46" s="1"/>
      <c r="AX46" s="78"/>
      <c r="AY46" s="78"/>
      <c r="AZ46" s="78"/>
      <c r="BA46" s="78"/>
      <c r="BB46" s="78"/>
      <c r="BC46" s="78"/>
      <c r="BD46" s="76"/>
      <c r="BE46" s="76"/>
      <c r="BJ46" s="76"/>
    </row>
    <row r="47" spans="2:62" s="25" customFormat="1" ht="5.25" customHeight="1">
      <c r="X47" s="27"/>
      <c r="Y47" s="27"/>
      <c r="Z47" s="32"/>
      <c r="AA47" s="32"/>
      <c r="AB47" s="32"/>
      <c r="AC47" s="32"/>
      <c r="AD47" s="32"/>
      <c r="AE47" s="32"/>
      <c r="AF47" s="32"/>
      <c r="AG47" s="32"/>
      <c r="AH47" s="32"/>
      <c r="AI47" s="32"/>
      <c r="AJ47" s="32"/>
      <c r="AK47" s="32"/>
      <c r="AL47" s="32"/>
      <c r="AM47" s="32"/>
      <c r="AN47" s="32"/>
      <c r="AO47" s="32"/>
      <c r="AP47" s="32"/>
      <c r="AQ47" s="32"/>
      <c r="AR47" s="32"/>
      <c r="AS47" s="32"/>
      <c r="AT47" s="1"/>
      <c r="AU47" s="1"/>
      <c r="AX47" s="78"/>
      <c r="AY47" s="78"/>
      <c r="AZ47" s="78"/>
      <c r="BA47" s="78"/>
      <c r="BB47" s="78"/>
      <c r="BC47" s="78"/>
      <c r="BD47" s="76"/>
      <c r="BE47" s="76"/>
    </row>
    <row r="48" spans="2:62" s="25" customFormat="1" ht="17.25" customHeight="1">
      <c r="B48" s="33" t="s">
        <v>35</v>
      </c>
      <c r="L48" s="32"/>
      <c r="M48" s="32"/>
      <c r="N48" s="32"/>
      <c r="O48" s="32"/>
      <c r="P48" s="32"/>
      <c r="Q48" s="32"/>
      <c r="R48" s="32"/>
      <c r="S48" s="34"/>
      <c r="T48" s="34"/>
      <c r="U48" s="34"/>
      <c r="V48" s="34"/>
      <c r="W48" s="34"/>
      <c r="X48" s="32"/>
      <c r="Y48" s="32"/>
      <c r="Z48" s="32"/>
      <c r="AA48" s="32"/>
      <c r="AB48" s="32"/>
      <c r="AC48" s="32"/>
      <c r="AL48" s="35"/>
      <c r="AM48" s="1"/>
      <c r="AN48" s="1"/>
      <c r="AO48" s="1"/>
      <c r="AP48" s="1"/>
      <c r="AX48" s="78"/>
      <c r="AY48" s="78"/>
      <c r="AZ48" s="78"/>
      <c r="BA48" s="78"/>
      <c r="BB48" s="78"/>
      <c r="BC48" s="78"/>
      <c r="BD48" s="76"/>
      <c r="BE48" s="76"/>
    </row>
    <row r="49" spans="2:74" s="25" customFormat="1" ht="12.75" customHeight="1">
      <c r="L49" s="32"/>
      <c r="M49" s="36"/>
      <c r="N49" s="36"/>
      <c r="O49" s="36"/>
      <c r="P49" s="36"/>
      <c r="Q49" s="36"/>
      <c r="R49" s="36"/>
      <c r="S49" s="36"/>
      <c r="T49" s="37"/>
      <c r="U49" s="37"/>
      <c r="V49" s="37"/>
      <c r="W49" s="37"/>
      <c r="X49" s="37"/>
      <c r="Y49" s="37"/>
      <c r="Z49" s="37"/>
      <c r="AA49" s="36"/>
      <c r="AB49" s="36"/>
      <c r="AC49" s="36"/>
      <c r="AL49" s="35"/>
      <c r="AM49" s="264" t="s">
        <v>97</v>
      </c>
      <c r="AN49" s="265"/>
      <c r="AO49" s="265"/>
      <c r="AP49" s="266"/>
      <c r="AX49" s="78"/>
      <c r="AY49" s="78"/>
      <c r="BA49" s="78"/>
      <c r="BB49" s="78"/>
      <c r="BC49" s="78"/>
      <c r="BD49" s="76"/>
      <c r="BE49" s="76"/>
    </row>
    <row r="50" spans="2:74" s="25" customFormat="1" ht="12.75" customHeight="1">
      <c r="L50" s="32"/>
      <c r="M50" s="36"/>
      <c r="N50" s="36"/>
      <c r="O50" s="36"/>
      <c r="P50" s="36"/>
      <c r="Q50" s="36"/>
      <c r="R50" s="36"/>
      <c r="S50" s="36"/>
      <c r="T50" s="37"/>
      <c r="U50" s="37"/>
      <c r="V50" s="37"/>
      <c r="W50" s="37"/>
      <c r="X50" s="37"/>
      <c r="Y50" s="37"/>
      <c r="Z50" s="37"/>
      <c r="AA50" s="36"/>
      <c r="AB50" s="36"/>
      <c r="AC50" s="36"/>
      <c r="AL50" s="35"/>
      <c r="AM50" s="267"/>
      <c r="AN50" s="268"/>
      <c r="AO50" s="268"/>
      <c r="AP50" s="269"/>
      <c r="AX50" s="78"/>
      <c r="AY50" s="78"/>
      <c r="AZ50" s="78"/>
      <c r="BA50" s="78"/>
      <c r="BB50" s="78"/>
      <c r="BC50" s="78"/>
      <c r="BD50" s="76"/>
      <c r="BE50" s="76"/>
    </row>
    <row r="51" spans="2:74" s="25" customFormat="1" ht="12.75" customHeight="1">
      <c r="L51" s="32"/>
      <c r="M51" s="36"/>
      <c r="N51" s="36"/>
      <c r="O51" s="36"/>
      <c r="P51" s="36"/>
      <c r="Q51" s="36"/>
      <c r="R51" s="36"/>
      <c r="S51" s="36"/>
      <c r="T51" s="36"/>
      <c r="U51" s="36"/>
      <c r="V51" s="36"/>
      <c r="W51" s="36"/>
      <c r="X51" s="36"/>
      <c r="Y51" s="36"/>
      <c r="Z51" s="36"/>
      <c r="AA51" s="36"/>
      <c r="AB51" s="36"/>
      <c r="AC51" s="36"/>
      <c r="AL51" s="35"/>
      <c r="AM51" s="112"/>
      <c r="AN51" s="112"/>
      <c r="AO51" s="3"/>
      <c r="AP51" s="3"/>
      <c r="AX51" s="78"/>
      <c r="AY51" s="78"/>
      <c r="AZ51" s="78"/>
      <c r="BA51" s="78"/>
      <c r="BB51" s="78"/>
      <c r="BC51" s="78"/>
      <c r="BD51" s="76"/>
      <c r="BE51" s="76"/>
    </row>
    <row r="52" spans="2:74" s="25" customFormat="1" ht="6" customHeight="1">
      <c r="L52" s="32"/>
      <c r="M52" s="36"/>
      <c r="N52" s="36"/>
      <c r="O52" s="36"/>
      <c r="P52" s="36"/>
      <c r="Q52" s="36"/>
      <c r="R52" s="36"/>
      <c r="S52" s="36"/>
      <c r="T52" s="36"/>
      <c r="U52" s="36"/>
      <c r="V52" s="36"/>
      <c r="W52" s="36"/>
      <c r="X52" s="36"/>
      <c r="Y52" s="36"/>
      <c r="Z52" s="36"/>
      <c r="AA52" s="36"/>
      <c r="AB52" s="36"/>
      <c r="AC52" s="36"/>
      <c r="AL52" s="35"/>
      <c r="AM52" s="35"/>
      <c r="AX52" s="78"/>
      <c r="AY52" s="78"/>
      <c r="AZ52" s="78"/>
      <c r="BA52" s="78"/>
      <c r="BB52" s="78"/>
      <c r="BC52" s="78"/>
      <c r="BD52" s="76"/>
      <c r="BE52" s="76"/>
    </row>
    <row r="53" spans="2:74" s="25" customFormat="1" ht="12.75" customHeight="1">
      <c r="B53" s="493" t="s">
        <v>2</v>
      </c>
      <c r="C53" s="494"/>
      <c r="D53" s="494"/>
      <c r="E53" s="494"/>
      <c r="F53" s="494"/>
      <c r="G53" s="494"/>
      <c r="H53" s="494"/>
      <c r="I53" s="494"/>
      <c r="J53" s="468" t="s">
        <v>10</v>
      </c>
      <c r="K53" s="468"/>
      <c r="L53" s="212" t="s">
        <v>3</v>
      </c>
      <c r="M53" s="468" t="s">
        <v>11</v>
      </c>
      <c r="N53" s="468"/>
      <c r="O53" s="475" t="s">
        <v>12</v>
      </c>
      <c r="P53" s="468"/>
      <c r="Q53" s="468"/>
      <c r="R53" s="468"/>
      <c r="S53" s="468"/>
      <c r="T53" s="468"/>
      <c r="U53" s="468" t="s">
        <v>13</v>
      </c>
      <c r="V53" s="468"/>
      <c r="W53" s="468"/>
      <c r="X53" s="32"/>
      <c r="Y53" s="32"/>
      <c r="Z53" s="32"/>
      <c r="AA53" s="32"/>
      <c r="AB53" s="32"/>
      <c r="AC53" s="32"/>
      <c r="AD53" s="26"/>
      <c r="AE53" s="26"/>
      <c r="AF53" s="26"/>
      <c r="AG53" s="26"/>
      <c r="AH53" s="26"/>
      <c r="AI53" s="26"/>
      <c r="AJ53" s="26"/>
      <c r="AK53" s="32"/>
      <c r="AL53" s="469">
        <v>2</v>
      </c>
      <c r="AM53" s="258"/>
      <c r="AN53" s="255" t="s">
        <v>4</v>
      </c>
      <c r="AO53" s="255"/>
      <c r="AP53" s="258">
        <v>2</v>
      </c>
      <c r="AQ53" s="258"/>
      <c r="AR53" s="255" t="s">
        <v>5</v>
      </c>
      <c r="AS53" s="261"/>
      <c r="AT53" s="32"/>
      <c r="AU53" s="32"/>
      <c r="AX53" s="78"/>
      <c r="AY53" s="78"/>
      <c r="AZ53" s="78"/>
      <c r="BA53" s="78"/>
      <c r="BB53" s="78"/>
      <c r="BC53" s="78"/>
      <c r="BD53" s="76"/>
      <c r="BE53" s="76"/>
    </row>
    <row r="54" spans="2:74" s="25" customFormat="1" ht="13.9" customHeight="1">
      <c r="B54" s="494"/>
      <c r="C54" s="494"/>
      <c r="D54" s="494"/>
      <c r="E54" s="494"/>
      <c r="F54" s="494"/>
      <c r="G54" s="494"/>
      <c r="H54" s="494"/>
      <c r="I54" s="494"/>
      <c r="J54" s="383" t="s">
        <v>114</v>
      </c>
      <c r="K54" s="385" t="s">
        <v>119</v>
      </c>
      <c r="L54" s="383" t="s">
        <v>116</v>
      </c>
      <c r="M54" s="406" t="s">
        <v>116</v>
      </c>
      <c r="N54" s="408" t="s">
        <v>113</v>
      </c>
      <c r="O54" s="383" t="s">
        <v>117</v>
      </c>
      <c r="P54" s="381" t="s">
        <v>123</v>
      </c>
      <c r="Q54" s="381" t="s">
        <v>114</v>
      </c>
      <c r="R54" s="381" t="s">
        <v>115</v>
      </c>
      <c r="S54" s="381" t="s">
        <v>114</v>
      </c>
      <c r="T54" s="408" t="s">
        <v>118</v>
      </c>
      <c r="U54" s="383" t="s">
        <v>115</v>
      </c>
      <c r="V54" s="381" t="s">
        <v>115</v>
      </c>
      <c r="W54" s="361" t="s">
        <v>115</v>
      </c>
      <c r="X54" s="32"/>
      <c r="Y54" s="32"/>
      <c r="Z54" s="32"/>
      <c r="AA54" s="32"/>
      <c r="AB54" s="32"/>
      <c r="AC54" s="32"/>
      <c r="AD54" s="26"/>
      <c r="AE54" s="26"/>
      <c r="AF54" s="26"/>
      <c r="AG54" s="26"/>
      <c r="AH54" s="26"/>
      <c r="AI54" s="26"/>
      <c r="AJ54" s="26"/>
      <c r="AK54" s="32"/>
      <c r="AL54" s="319"/>
      <c r="AM54" s="259"/>
      <c r="AN54" s="256"/>
      <c r="AO54" s="256"/>
      <c r="AP54" s="259"/>
      <c r="AQ54" s="259"/>
      <c r="AR54" s="256"/>
      <c r="AS54" s="262"/>
      <c r="AT54" s="32"/>
      <c r="AU54" s="32"/>
      <c r="AX54" s="78"/>
      <c r="AY54" s="78"/>
      <c r="AZ54" s="78"/>
      <c r="BA54" s="78"/>
      <c r="BB54" s="78"/>
      <c r="BC54" s="78"/>
      <c r="BD54" s="76"/>
      <c r="BE54" s="76"/>
    </row>
    <row r="55" spans="2:74" s="25" customFormat="1" ht="9" customHeight="1">
      <c r="B55" s="494"/>
      <c r="C55" s="494"/>
      <c r="D55" s="494"/>
      <c r="E55" s="494"/>
      <c r="F55" s="494"/>
      <c r="G55" s="494"/>
      <c r="H55" s="494"/>
      <c r="I55" s="494"/>
      <c r="J55" s="384"/>
      <c r="K55" s="386"/>
      <c r="L55" s="384"/>
      <c r="M55" s="407"/>
      <c r="N55" s="409"/>
      <c r="O55" s="384"/>
      <c r="P55" s="382"/>
      <c r="Q55" s="382"/>
      <c r="R55" s="382"/>
      <c r="S55" s="382"/>
      <c r="T55" s="409"/>
      <c r="U55" s="384"/>
      <c r="V55" s="382"/>
      <c r="W55" s="362"/>
      <c r="X55" s="32"/>
      <c r="Y55" s="32"/>
      <c r="Z55" s="32"/>
      <c r="AA55" s="32"/>
      <c r="AB55" s="32"/>
      <c r="AC55" s="32"/>
      <c r="AD55" s="26"/>
      <c r="AE55" s="26"/>
      <c r="AF55" s="26"/>
      <c r="AG55" s="26"/>
      <c r="AH55" s="26"/>
      <c r="AI55" s="26"/>
      <c r="AJ55" s="26"/>
      <c r="AK55" s="32"/>
      <c r="AL55" s="320"/>
      <c r="AM55" s="260"/>
      <c r="AN55" s="257"/>
      <c r="AO55" s="257"/>
      <c r="AP55" s="260"/>
      <c r="AQ55" s="260"/>
      <c r="AR55" s="257"/>
      <c r="AS55" s="263"/>
      <c r="AT55" s="32"/>
      <c r="AU55" s="32"/>
      <c r="AX55" s="78"/>
      <c r="AY55" s="78"/>
      <c r="AZ55" s="78"/>
      <c r="BA55" s="78"/>
      <c r="BB55" s="78"/>
      <c r="BC55" s="78"/>
      <c r="BD55" s="76"/>
      <c r="BE55" s="76"/>
    </row>
    <row r="56" spans="2:74" s="25" customFormat="1" ht="6" customHeight="1">
      <c r="B56" s="495"/>
      <c r="C56" s="495"/>
      <c r="D56" s="495"/>
      <c r="E56" s="495"/>
      <c r="F56" s="495"/>
      <c r="G56" s="495"/>
      <c r="H56" s="495"/>
      <c r="I56" s="495"/>
      <c r="J56" s="384"/>
      <c r="K56" s="386"/>
      <c r="L56" s="384"/>
      <c r="M56" s="407"/>
      <c r="N56" s="409"/>
      <c r="O56" s="384"/>
      <c r="P56" s="382"/>
      <c r="Q56" s="382"/>
      <c r="R56" s="382"/>
      <c r="S56" s="382"/>
      <c r="T56" s="409"/>
      <c r="U56" s="384"/>
      <c r="V56" s="382"/>
      <c r="W56" s="362"/>
      <c r="X56" s="32"/>
      <c r="Y56" s="32"/>
      <c r="Z56" s="32"/>
      <c r="AA56" s="32"/>
      <c r="AB56" s="32"/>
      <c r="AC56" s="32"/>
      <c r="AD56" s="32"/>
      <c r="AE56" s="32"/>
      <c r="AF56" s="32"/>
      <c r="AG56" s="32"/>
      <c r="AH56" s="32"/>
      <c r="AI56" s="32"/>
      <c r="AJ56" s="32"/>
      <c r="AK56" s="32"/>
      <c r="AN56" s="1"/>
      <c r="AO56" s="1"/>
      <c r="AP56" s="1"/>
      <c r="AQ56" s="1"/>
      <c r="AR56" s="1"/>
      <c r="AS56" s="1"/>
      <c r="AT56" s="32"/>
      <c r="AU56" s="32"/>
      <c r="AX56" s="78"/>
      <c r="AY56" s="78"/>
      <c r="AZ56" s="78"/>
      <c r="BA56" s="78"/>
      <c r="BB56" s="78"/>
      <c r="BC56" s="78"/>
      <c r="BD56" s="76"/>
      <c r="BE56" s="76"/>
    </row>
    <row r="57" spans="2:74" s="25" customFormat="1" ht="15" customHeight="1">
      <c r="B57" s="476" t="s">
        <v>36</v>
      </c>
      <c r="C57" s="477"/>
      <c r="D57" s="477"/>
      <c r="E57" s="477"/>
      <c r="F57" s="477"/>
      <c r="G57" s="477"/>
      <c r="H57" s="477"/>
      <c r="I57" s="478"/>
      <c r="J57" s="476" t="s">
        <v>6</v>
      </c>
      <c r="K57" s="477"/>
      <c r="L57" s="477"/>
      <c r="M57" s="477"/>
      <c r="N57" s="485"/>
      <c r="O57" s="488" t="s">
        <v>37</v>
      </c>
      <c r="P57" s="477"/>
      <c r="Q57" s="477"/>
      <c r="R57" s="477"/>
      <c r="S57" s="477"/>
      <c r="T57" s="477"/>
      <c r="U57" s="478"/>
      <c r="V57" s="184" t="s">
        <v>30</v>
      </c>
      <c r="W57" s="185"/>
      <c r="X57" s="185"/>
      <c r="Y57" s="491" t="s">
        <v>78</v>
      </c>
      <c r="Z57" s="491"/>
      <c r="AA57" s="491"/>
      <c r="AB57" s="491"/>
      <c r="AC57" s="491"/>
      <c r="AD57" s="491"/>
      <c r="AE57" s="491"/>
      <c r="AF57" s="491"/>
      <c r="AG57" s="491"/>
      <c r="AH57" s="491"/>
      <c r="AI57" s="185"/>
      <c r="AJ57" s="185"/>
      <c r="AK57" s="186"/>
      <c r="AL57" s="492" t="s">
        <v>46</v>
      </c>
      <c r="AM57" s="492"/>
      <c r="AN57" s="379" t="s">
        <v>80</v>
      </c>
      <c r="AO57" s="379"/>
      <c r="AP57" s="379"/>
      <c r="AQ57" s="379"/>
      <c r="AR57" s="379"/>
      <c r="AS57" s="380"/>
      <c r="AT57" s="32"/>
      <c r="AU57" s="32"/>
      <c r="AX57" s="78"/>
      <c r="AY57" s="78"/>
      <c r="AZ57" s="78"/>
      <c r="BA57" s="78"/>
      <c r="BB57" s="78"/>
      <c r="BC57" s="78"/>
      <c r="BD57" s="76"/>
      <c r="BE57" s="76"/>
    </row>
    <row r="58" spans="2:74" s="25" customFormat="1" ht="13.9" customHeight="1">
      <c r="B58" s="479"/>
      <c r="C58" s="480"/>
      <c r="D58" s="480"/>
      <c r="E58" s="480"/>
      <c r="F58" s="480"/>
      <c r="G58" s="480"/>
      <c r="H58" s="480"/>
      <c r="I58" s="481"/>
      <c r="J58" s="479"/>
      <c r="K58" s="480"/>
      <c r="L58" s="480"/>
      <c r="M58" s="480"/>
      <c r="N58" s="486"/>
      <c r="O58" s="489"/>
      <c r="P58" s="480"/>
      <c r="Q58" s="480"/>
      <c r="R58" s="480"/>
      <c r="S58" s="480"/>
      <c r="T58" s="480"/>
      <c r="U58" s="481"/>
      <c r="V58" s="325" t="s">
        <v>7</v>
      </c>
      <c r="W58" s="326"/>
      <c r="X58" s="326"/>
      <c r="Y58" s="327"/>
      <c r="Z58" s="331" t="s">
        <v>16</v>
      </c>
      <c r="AA58" s="332"/>
      <c r="AB58" s="332"/>
      <c r="AC58" s="333"/>
      <c r="AD58" s="337" t="s">
        <v>17</v>
      </c>
      <c r="AE58" s="338"/>
      <c r="AF58" s="338"/>
      <c r="AG58" s="339"/>
      <c r="AH58" s="343" t="s">
        <v>40</v>
      </c>
      <c r="AI58" s="344"/>
      <c r="AJ58" s="344"/>
      <c r="AK58" s="345"/>
      <c r="AL58" s="470" t="s">
        <v>47</v>
      </c>
      <c r="AM58" s="470"/>
      <c r="AN58" s="353" t="s">
        <v>19</v>
      </c>
      <c r="AO58" s="354"/>
      <c r="AP58" s="354"/>
      <c r="AQ58" s="354"/>
      <c r="AR58" s="355"/>
      <c r="AS58" s="356"/>
      <c r="AT58" s="32"/>
      <c r="AU58" s="32"/>
      <c r="AX58" s="78"/>
      <c r="AY58" s="145" t="s">
        <v>65</v>
      </c>
      <c r="AZ58" s="145" t="s">
        <v>65</v>
      </c>
      <c r="BA58" s="145" t="s">
        <v>63</v>
      </c>
      <c r="BB58" s="357" t="s">
        <v>64</v>
      </c>
      <c r="BC58" s="358"/>
      <c r="BD58" s="76"/>
      <c r="BE58" s="76"/>
    </row>
    <row r="59" spans="2:74" s="25" customFormat="1" ht="13.9" customHeight="1">
      <c r="B59" s="482"/>
      <c r="C59" s="483"/>
      <c r="D59" s="483"/>
      <c r="E59" s="483"/>
      <c r="F59" s="483"/>
      <c r="G59" s="483"/>
      <c r="H59" s="483"/>
      <c r="I59" s="484"/>
      <c r="J59" s="482"/>
      <c r="K59" s="483"/>
      <c r="L59" s="483"/>
      <c r="M59" s="483"/>
      <c r="N59" s="487"/>
      <c r="O59" s="490"/>
      <c r="P59" s="483"/>
      <c r="Q59" s="483"/>
      <c r="R59" s="483"/>
      <c r="S59" s="483"/>
      <c r="T59" s="483"/>
      <c r="U59" s="484"/>
      <c r="V59" s="328"/>
      <c r="W59" s="329"/>
      <c r="X59" s="329"/>
      <c r="Y59" s="330"/>
      <c r="Z59" s="334"/>
      <c r="AA59" s="335"/>
      <c r="AB59" s="335"/>
      <c r="AC59" s="336"/>
      <c r="AD59" s="340"/>
      <c r="AE59" s="341"/>
      <c r="AF59" s="341"/>
      <c r="AG59" s="342"/>
      <c r="AH59" s="346"/>
      <c r="AI59" s="347"/>
      <c r="AJ59" s="347"/>
      <c r="AK59" s="348"/>
      <c r="AL59" s="471"/>
      <c r="AM59" s="471"/>
      <c r="AN59" s="359"/>
      <c r="AO59" s="359"/>
      <c r="AP59" s="359"/>
      <c r="AQ59" s="359"/>
      <c r="AR59" s="359"/>
      <c r="AS59" s="360"/>
      <c r="AT59" s="32"/>
      <c r="AU59" s="32"/>
      <c r="AX59" s="78"/>
      <c r="AY59" s="87"/>
      <c r="AZ59" s="88" t="s">
        <v>60</v>
      </c>
      <c r="BA59" s="88" t="s">
        <v>62</v>
      </c>
      <c r="BB59" s="146" t="s">
        <v>61</v>
      </c>
      <c r="BC59" s="88" t="s">
        <v>60</v>
      </c>
      <c r="BD59" s="76"/>
      <c r="BE59" s="76"/>
      <c r="BL59" s="76" t="s">
        <v>66</v>
      </c>
      <c r="BM59" s="76" t="s">
        <v>41</v>
      </c>
    </row>
    <row r="60" spans="2:74" s="25" customFormat="1" ht="18" customHeight="1">
      <c r="B60" s="387" t="s">
        <v>127</v>
      </c>
      <c r="C60" s="388"/>
      <c r="D60" s="388"/>
      <c r="E60" s="388"/>
      <c r="F60" s="388"/>
      <c r="G60" s="388"/>
      <c r="H60" s="388"/>
      <c r="I60" s="389"/>
      <c r="J60" s="387" t="s">
        <v>128</v>
      </c>
      <c r="K60" s="388"/>
      <c r="L60" s="388"/>
      <c r="M60" s="388"/>
      <c r="N60" s="393"/>
      <c r="O60" s="206">
        <v>5</v>
      </c>
      <c r="P60" s="209" t="s">
        <v>31</v>
      </c>
      <c r="Q60" s="204">
        <v>11</v>
      </c>
      <c r="R60" s="209" t="s">
        <v>1</v>
      </c>
      <c r="S60" s="202">
        <v>2</v>
      </c>
      <c r="T60" s="395" t="s">
        <v>108</v>
      </c>
      <c r="U60" s="395"/>
      <c r="V60" s="723"/>
      <c r="W60" s="724"/>
      <c r="X60" s="724"/>
      <c r="Y60" s="187" t="s">
        <v>8</v>
      </c>
      <c r="Z60" s="188"/>
      <c r="AA60" s="189"/>
      <c r="AB60" s="189"/>
      <c r="AC60" s="190" t="s">
        <v>8</v>
      </c>
      <c r="AD60" s="188"/>
      <c r="AE60" s="189"/>
      <c r="AF60" s="189"/>
      <c r="AG60" s="191" t="s">
        <v>8</v>
      </c>
      <c r="AH60" s="721"/>
      <c r="AI60" s="722"/>
      <c r="AJ60" s="722"/>
      <c r="AK60" s="725"/>
      <c r="AL60" s="220"/>
      <c r="AM60" s="221"/>
      <c r="AN60" s="721"/>
      <c r="AO60" s="722"/>
      <c r="AP60" s="722"/>
      <c r="AQ60" s="722"/>
      <c r="AR60" s="722"/>
      <c r="AS60" s="244"/>
      <c r="AT60" s="32"/>
      <c r="AU60" s="32"/>
      <c r="AV60" s="30">
        <f>IF(OR(O60="",Q60=""),"", IF(O60&lt;20,DATE(O60+118,Q60,IF(S60="",1,S60)),DATE(O60+88,Q60,IF(S60="",1,S60))))</f>
        <v>45232</v>
      </c>
      <c r="AW60" s="31" t="e">
        <f>IF(AV60&lt;=#REF!,"昔",IF(AV60&lt;=#REF!,"上",IF(AV60&lt;=#REF!,"中","下")))</f>
        <v>#REF!</v>
      </c>
      <c r="AX60" s="78" t="e">
        <f>IF(AV60&lt;=#REF!,5,IF(AV60&lt;=#REF!,7,IF(AV60&lt;=#REF!,9,11)))</f>
        <v>#REF!</v>
      </c>
      <c r="AY60" s="155"/>
      <c r="AZ60" s="156"/>
      <c r="BA60" s="157">
        <f>AN60</f>
        <v>0</v>
      </c>
      <c r="BB60" s="156"/>
      <c r="BC60" s="156"/>
      <c r="BD60" s="76"/>
      <c r="BE60" s="76"/>
      <c r="BL60" s="1"/>
      <c r="BM60" s="1"/>
      <c r="BO60" s="1" t="e">
        <f>IF(O60&lt;=VALUE(概算年度),O60+2018,O60+1988)</f>
        <v>#REF!</v>
      </c>
      <c r="BP60" s="1" t="e">
        <f>IF(BO60=2019,1)</f>
        <v>#REF!</v>
      </c>
      <c r="BQ60" s="4" t="e">
        <f>IF(BO60&lt;=2018,1)</f>
        <v>#REF!</v>
      </c>
      <c r="BR60" s="4" t="e">
        <f>IF(BO60&gt;=2020,1)</f>
        <v>#REF!</v>
      </c>
      <c r="BS60" s="4" t="e">
        <f>IF(AND(O60=31,Q60=1,O61=31),1,IF(AND(O60=31,Q60=2,O61=31),2,IF(AND(O60=31,Q60=3,O61=31),3,IF(AND(O60=31,Q60=4,O61=31),4,IF(AND(O60&gt;VALUE(概算年度),O60&lt;31,O61=31),5)))))</f>
        <v>#REF!</v>
      </c>
      <c r="BT60" s="4" t="b">
        <f>IF(OR(O60=31,O60=1),IF(AND(O61=1,OR(Q60=1,Q60=2,Q60=3,Q60=4,Q60=5)),1,IF(AND(O61=1,Q60=6),6,IF(AND(O61=1,Q60=7),7,IF(AND(O61=1,Q60=8),8,IF(AND(O61=1,Q60=9),9,IF(AND(O61=1,Q60=10),10,IF(AND(O61=1,Q60=11),11,IF(AND(O61=1,Q60=12),12)))))))),IF(O61=1,13))</f>
        <v>0</v>
      </c>
      <c r="BU60" s="4" t="e">
        <f>IF(AND(VALUE(概算年度)=記入例!O60,VALUE(概算年度)=記入例!O61),IF(記入例!Q60=1,1,IF(記入例!Q60=2,2,IF(記入例!Q60=3,3))))</f>
        <v>#REF!</v>
      </c>
      <c r="BV60" s="4"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s="25" customFormat="1" ht="18" customHeight="1">
      <c r="B61" s="390"/>
      <c r="C61" s="391"/>
      <c r="D61" s="391"/>
      <c r="E61" s="391"/>
      <c r="F61" s="391"/>
      <c r="G61" s="391"/>
      <c r="H61" s="391"/>
      <c r="I61" s="392"/>
      <c r="J61" s="390"/>
      <c r="K61" s="391"/>
      <c r="L61" s="391"/>
      <c r="M61" s="391"/>
      <c r="N61" s="394"/>
      <c r="O61" s="207">
        <v>5</v>
      </c>
      <c r="P61" s="210" t="s">
        <v>0</v>
      </c>
      <c r="Q61" s="205">
        <v>12</v>
      </c>
      <c r="R61" s="210" t="s">
        <v>1</v>
      </c>
      <c r="S61" s="203">
        <v>25</v>
      </c>
      <c r="T61" s="399" t="s">
        <v>21</v>
      </c>
      <c r="U61" s="399"/>
      <c r="V61" s="410">
        <v>8000000</v>
      </c>
      <c r="W61" s="411"/>
      <c r="X61" s="411"/>
      <c r="Y61" s="412"/>
      <c r="Z61" s="403"/>
      <c r="AA61" s="404"/>
      <c r="AB61" s="404"/>
      <c r="AC61" s="404"/>
      <c r="AD61" s="403"/>
      <c r="AE61" s="404"/>
      <c r="AF61" s="404"/>
      <c r="AG61" s="405"/>
      <c r="AH61" s="404">
        <v>8000000</v>
      </c>
      <c r="AI61" s="404"/>
      <c r="AJ61" s="404"/>
      <c r="AK61" s="405"/>
      <c r="AL61" s="716"/>
      <c r="AM61" s="717"/>
      <c r="AN61" s="714"/>
      <c r="AO61" s="715"/>
      <c r="AP61" s="715"/>
      <c r="AQ61" s="715"/>
      <c r="AR61" s="715"/>
      <c r="AS61" s="245"/>
      <c r="AT61" s="32"/>
      <c r="AU61" s="32"/>
      <c r="AV61" s="30"/>
      <c r="AW61" s="31"/>
      <c r="AX61" s="78"/>
      <c r="AY61" s="90">
        <f>AH61</f>
        <v>8000000</v>
      </c>
      <c r="AZ61" s="89" t="e">
        <f>IF(AV60&lt;=#REF!,AH61,IF(AND(AV60&gt;=#REF!,AV60&lt;=#REF!),AH61*105/108,AH61))</f>
        <v>#REF!</v>
      </c>
      <c r="BA61" s="88"/>
      <c r="BB61" s="89">
        <f>IF($AL61="賃金で算定",0,INT(AY61*$AL61/100))</f>
        <v>0</v>
      </c>
      <c r="BC61" s="89" t="e">
        <f>IF(AY61=AZ61,BB61,AZ61*$AL61/100)</f>
        <v>#REF!</v>
      </c>
      <c r="BD61" s="76"/>
      <c r="BE61" s="76"/>
      <c r="BL61" s="76" t="e">
        <f>IF(AY61=AZ61,0,1)</f>
        <v>#REF!</v>
      </c>
      <c r="BM61" s="76" t="e">
        <f>IF(BL61=1,AL61,"")</f>
        <v>#REF!</v>
      </c>
      <c r="BO61" s="1"/>
      <c r="BP61" s="1"/>
      <c r="BQ61" s="1"/>
      <c r="BR61" s="1"/>
      <c r="BS61" s="1"/>
      <c r="BT61" s="1"/>
      <c r="BU61" s="1"/>
      <c r="BV61" s="1"/>
    </row>
    <row r="62" spans="2:74" s="25" customFormat="1" ht="18" customHeight="1">
      <c r="B62" s="387"/>
      <c r="C62" s="388"/>
      <c r="D62" s="388"/>
      <c r="E62" s="388"/>
      <c r="F62" s="388"/>
      <c r="G62" s="388"/>
      <c r="H62" s="388"/>
      <c r="I62" s="389"/>
      <c r="J62" s="387"/>
      <c r="K62" s="388"/>
      <c r="L62" s="388"/>
      <c r="M62" s="388"/>
      <c r="N62" s="393"/>
      <c r="O62" s="206"/>
      <c r="P62" s="209" t="s">
        <v>31</v>
      </c>
      <c r="Q62" s="204"/>
      <c r="R62" s="209" t="s">
        <v>1</v>
      </c>
      <c r="S62" s="202"/>
      <c r="T62" s="395" t="s">
        <v>108</v>
      </c>
      <c r="U62" s="395"/>
      <c r="V62" s="723"/>
      <c r="W62" s="724"/>
      <c r="X62" s="724"/>
      <c r="Y62" s="192"/>
      <c r="Z62" s="164"/>
      <c r="AA62" s="165"/>
      <c r="AB62" s="165"/>
      <c r="AC62" s="163"/>
      <c r="AD62" s="164"/>
      <c r="AE62" s="165"/>
      <c r="AF62" s="165"/>
      <c r="AG62" s="166"/>
      <c r="AH62" s="721"/>
      <c r="AI62" s="722"/>
      <c r="AJ62" s="722"/>
      <c r="AK62" s="725"/>
      <c r="AL62" s="220"/>
      <c r="AM62" s="221"/>
      <c r="AN62" s="721"/>
      <c r="AO62" s="722"/>
      <c r="AP62" s="722"/>
      <c r="AQ62" s="722"/>
      <c r="AR62" s="722"/>
      <c r="AS62" s="246"/>
      <c r="AT62" s="32"/>
      <c r="AU62" s="32"/>
      <c r="AV62" s="30" t="str">
        <f>IF(OR(O62="",Q62=""),"", IF(O62&lt;20,DATE(O62+118,Q62,IF(S62="",1,S62)),DATE(O62+88,Q62,IF(S62="",1,S62))))</f>
        <v/>
      </c>
      <c r="AW62" s="31" t="e">
        <f>IF(AV62&lt;=#REF!,"昔",IF(AV62&lt;=#REF!,"上",IF(AV62&lt;=#REF!,"中","下")))</f>
        <v>#REF!</v>
      </c>
      <c r="AX62" s="78" t="e">
        <f>IF(AV62&lt;=#REF!,5,IF(AV62&lt;=#REF!,7,IF(AV62&lt;=#REF!,9,11)))</f>
        <v>#REF!</v>
      </c>
      <c r="AY62" s="155"/>
      <c r="AZ62" s="156"/>
      <c r="BA62" s="157">
        <f t="shared" ref="BA62" si="10">AN62</f>
        <v>0</v>
      </c>
      <c r="BB62" s="156"/>
      <c r="BC62" s="156"/>
      <c r="BD62" s="76"/>
      <c r="BE62" s="76"/>
      <c r="BL62" s="76"/>
      <c r="BM62" s="76"/>
      <c r="BO62" s="1" t="e">
        <f>IF(O62&lt;=VALUE(概算年度),O62+2018,O62+1988)</f>
        <v>#REF!</v>
      </c>
      <c r="BP62" s="1" t="e">
        <f>IF(BO62=2019,1)</f>
        <v>#REF!</v>
      </c>
      <c r="BQ62" s="4" t="e">
        <f>IF(BO62&lt;=2018,1)</f>
        <v>#REF!</v>
      </c>
      <c r="BR62" s="4" t="e">
        <f>IF(BO62&gt;=2020,1)</f>
        <v>#REF!</v>
      </c>
      <c r="BS62" s="4" t="e">
        <f>IF(AND(O62=31,Q62=1,O63=31),1,IF(AND(O62=31,Q62=2,O63=31),2,IF(AND(O62=31,Q62=3,O63=31),3,IF(AND(O62=31,Q62=4,O63=31),4,IF(AND(O62&gt;VALUE(概算年度),O62&lt;31,O63=31),5)))))</f>
        <v>#REF!</v>
      </c>
      <c r="BT62" s="4" t="b">
        <f>IF(OR(O62=31,O62=1),IF(AND(O63=1,OR(Q62=1,Q62=2,Q62=3,Q62=4,Q62=5)),1,IF(AND(O63=1,Q62=6),6,IF(AND(O63=1,Q62=7),7,IF(AND(O63=1,Q62=8),8,IF(AND(O63=1,Q62=9),9,IF(AND(O63=1,Q62=10),10,IF(AND(O63=1,Q62=11),11,IF(AND(O63=1,Q62=12),12)))))))),IF(O63=1,13))</f>
        <v>0</v>
      </c>
      <c r="BU62" s="4" t="e">
        <f>IF(AND(VALUE(概算年度)=記入例!O62,VALUE(概算年度)=記入例!O63),IF(記入例!Q62=1,1,IF(記入例!Q62=2,2,IF(記入例!Q62=3,3))))</f>
        <v>#REF!</v>
      </c>
      <c r="BV62" s="4"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s="25" customFormat="1" ht="18" customHeight="1">
      <c r="B63" s="390"/>
      <c r="C63" s="391"/>
      <c r="D63" s="391"/>
      <c r="E63" s="391"/>
      <c r="F63" s="391"/>
      <c r="G63" s="391"/>
      <c r="H63" s="391"/>
      <c r="I63" s="392"/>
      <c r="J63" s="390"/>
      <c r="K63" s="391"/>
      <c r="L63" s="391"/>
      <c r="M63" s="391"/>
      <c r="N63" s="394"/>
      <c r="O63" s="207"/>
      <c r="P63" s="210" t="s">
        <v>0</v>
      </c>
      <c r="Q63" s="205"/>
      <c r="R63" s="210" t="s">
        <v>1</v>
      </c>
      <c r="S63" s="203"/>
      <c r="T63" s="399" t="s">
        <v>21</v>
      </c>
      <c r="U63" s="399"/>
      <c r="V63" s="410"/>
      <c r="W63" s="411"/>
      <c r="X63" s="411"/>
      <c r="Y63" s="412"/>
      <c r="Z63" s="403"/>
      <c r="AA63" s="404"/>
      <c r="AB63" s="404"/>
      <c r="AC63" s="404"/>
      <c r="AD63" s="403"/>
      <c r="AE63" s="404"/>
      <c r="AF63" s="404"/>
      <c r="AG63" s="405"/>
      <c r="AH63" s="404"/>
      <c r="AI63" s="404"/>
      <c r="AJ63" s="404"/>
      <c r="AK63" s="405"/>
      <c r="AL63" s="716"/>
      <c r="AM63" s="717"/>
      <c r="AN63" s="714"/>
      <c r="AO63" s="715"/>
      <c r="AP63" s="715"/>
      <c r="AQ63" s="715"/>
      <c r="AR63" s="715"/>
      <c r="AS63" s="245"/>
      <c r="AT63" s="32"/>
      <c r="AU63" s="32"/>
      <c r="AV63" s="30"/>
      <c r="AW63" s="31"/>
      <c r="AX63" s="78"/>
      <c r="AY63" s="90">
        <f t="shared" ref="AY63" si="11">AH63</f>
        <v>0</v>
      </c>
      <c r="AZ63" s="89" t="e">
        <f>IF(AV62&lt;=#REF!,AH63,IF(AND(AV62&gt;=#REF!,AV62&lt;=#REF!),AH63*105/108,AH63))</f>
        <v>#REF!</v>
      </c>
      <c r="BA63" s="88"/>
      <c r="BB63" s="89">
        <f t="shared" ref="BB63" si="12">IF($AL63="賃金で算定",0,INT(AY63*$AL63/100))</f>
        <v>0</v>
      </c>
      <c r="BC63" s="89" t="e">
        <f>IF(AY63=AZ63,BB63,AZ63*$AL63/100)</f>
        <v>#REF!</v>
      </c>
      <c r="BD63" s="76"/>
      <c r="BE63" s="76"/>
      <c r="BL63" s="76" t="e">
        <f>IF(AY63=AZ63,0,1)</f>
        <v>#REF!</v>
      </c>
      <c r="BM63" s="76" t="e">
        <f>IF(BL63=1,AL63,"")</f>
        <v>#REF!</v>
      </c>
      <c r="BO63" s="1"/>
      <c r="BP63" s="1"/>
      <c r="BQ63" s="1"/>
      <c r="BR63" s="1"/>
      <c r="BS63" s="1"/>
      <c r="BT63" s="1"/>
      <c r="BU63" s="1"/>
      <c r="BV63" s="1"/>
    </row>
    <row r="64" spans="2:74" s="25" customFormat="1" ht="18" customHeight="1">
      <c r="B64" s="387"/>
      <c r="C64" s="388"/>
      <c r="D64" s="388"/>
      <c r="E64" s="388"/>
      <c r="F64" s="388"/>
      <c r="G64" s="388"/>
      <c r="H64" s="388"/>
      <c r="I64" s="389"/>
      <c r="J64" s="387"/>
      <c r="K64" s="388"/>
      <c r="L64" s="388"/>
      <c r="M64" s="388"/>
      <c r="N64" s="393"/>
      <c r="O64" s="206"/>
      <c r="P64" s="209" t="s">
        <v>31</v>
      </c>
      <c r="Q64" s="204"/>
      <c r="R64" s="209" t="s">
        <v>1</v>
      </c>
      <c r="S64" s="202"/>
      <c r="T64" s="395" t="s">
        <v>108</v>
      </c>
      <c r="U64" s="395"/>
      <c r="V64" s="723"/>
      <c r="W64" s="724"/>
      <c r="X64" s="724"/>
      <c r="Y64" s="127"/>
      <c r="Z64" s="247"/>
      <c r="AA64" s="248"/>
      <c r="AB64" s="248"/>
      <c r="AC64" s="249"/>
      <c r="AD64" s="247"/>
      <c r="AE64" s="248"/>
      <c r="AF64" s="248"/>
      <c r="AG64" s="250"/>
      <c r="AH64" s="721"/>
      <c r="AI64" s="722"/>
      <c r="AJ64" s="722"/>
      <c r="AK64" s="725"/>
      <c r="AL64" s="220"/>
      <c r="AM64" s="221"/>
      <c r="AN64" s="721"/>
      <c r="AO64" s="722"/>
      <c r="AP64" s="722"/>
      <c r="AQ64" s="722"/>
      <c r="AR64" s="722"/>
      <c r="AS64" s="246"/>
      <c r="AT64" s="32"/>
      <c r="AU64" s="32"/>
      <c r="AV64" s="30" t="str">
        <f>IF(OR(O64="",Q64=""),"", IF(O64&lt;20,DATE(O64+118,Q64,IF(S64="",1,S64)),DATE(O64+88,Q64,IF(S64="",1,S64))))</f>
        <v/>
      </c>
      <c r="AW64" s="31" t="e">
        <f>IF(AV64&lt;=#REF!,"昔",IF(AV64&lt;=#REF!,"上",IF(AV64&lt;=#REF!,"中","下")))</f>
        <v>#REF!</v>
      </c>
      <c r="AX64" s="78" t="e">
        <f>IF(AV64&lt;=#REF!,5,IF(AV64&lt;=#REF!,7,IF(AV64&lt;=#REF!,9,11)))</f>
        <v>#REF!</v>
      </c>
      <c r="AY64" s="155"/>
      <c r="AZ64" s="156"/>
      <c r="BA64" s="157">
        <f t="shared" ref="BA64" si="13">AN64</f>
        <v>0</v>
      </c>
      <c r="BB64" s="156"/>
      <c r="BC64" s="156"/>
      <c r="BD64" s="76"/>
      <c r="BE64" s="76"/>
      <c r="BL64" s="1"/>
      <c r="BM64" s="1"/>
      <c r="BO64" s="1" t="e">
        <f>IF(O64&lt;=VALUE(概算年度),O64+2018,O64+1988)</f>
        <v>#REF!</v>
      </c>
      <c r="BP64" s="1" t="e">
        <f>IF(BO64=2019,1)</f>
        <v>#REF!</v>
      </c>
      <c r="BQ64" s="4" t="e">
        <f>IF(BO64&lt;=2018,1)</f>
        <v>#REF!</v>
      </c>
      <c r="BR64" s="4" t="e">
        <f>IF(BO64&gt;=2020,1)</f>
        <v>#REF!</v>
      </c>
      <c r="BS64" s="4" t="e">
        <f>IF(AND(O64=31,Q64=1,O65=31),1,IF(AND(O64=31,Q64=2,O65=31),2,IF(AND(O64=31,Q64=3,O65=31),3,IF(AND(O64=31,Q64=4,O65=31),4,IF(AND(O64&gt;VALUE(概算年度),O64&lt;31,O65=31),5)))))</f>
        <v>#REF!</v>
      </c>
      <c r="BT64" s="4" t="b">
        <f>IF(OR(O64=31,O64=1),IF(AND(O65=1,OR(Q64=1,Q64=2,Q64=3,Q64=4,Q64=5)),1,IF(AND(O65=1,Q64=6),6,IF(AND(O65=1,Q64=7),7,IF(AND(O65=1,Q64=8),8,IF(AND(O65=1,Q64=9),9,IF(AND(O65=1,Q64=10),10,IF(AND(O65=1,Q64=11),11,IF(AND(O65=1,Q64=12),12)))))))),IF(O65=1,13))</f>
        <v>0</v>
      </c>
      <c r="BU64" s="4" t="e">
        <f>IF(AND(VALUE(概算年度)=記入例!O64,VALUE(概算年度)=記入例!O65),IF(記入例!Q64=1,1,IF(記入例!Q64=2,2,IF(記入例!Q64=3,3))))</f>
        <v>#REF!</v>
      </c>
      <c r="BV64" s="4"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s="25" customFormat="1" ht="18" customHeight="1">
      <c r="B65" s="390"/>
      <c r="C65" s="391"/>
      <c r="D65" s="391"/>
      <c r="E65" s="391"/>
      <c r="F65" s="391"/>
      <c r="G65" s="391"/>
      <c r="H65" s="391"/>
      <c r="I65" s="392"/>
      <c r="J65" s="390"/>
      <c r="K65" s="391"/>
      <c r="L65" s="391"/>
      <c r="M65" s="391"/>
      <c r="N65" s="394"/>
      <c r="O65" s="207"/>
      <c r="P65" s="210" t="s">
        <v>0</v>
      </c>
      <c r="Q65" s="205"/>
      <c r="R65" s="210" t="s">
        <v>1</v>
      </c>
      <c r="S65" s="203"/>
      <c r="T65" s="399" t="s">
        <v>21</v>
      </c>
      <c r="U65" s="399"/>
      <c r="V65" s="410"/>
      <c r="W65" s="411"/>
      <c r="X65" s="411"/>
      <c r="Y65" s="412"/>
      <c r="Z65" s="410"/>
      <c r="AA65" s="411"/>
      <c r="AB65" s="411"/>
      <c r="AC65" s="411"/>
      <c r="AD65" s="410"/>
      <c r="AE65" s="411"/>
      <c r="AF65" s="411"/>
      <c r="AG65" s="412"/>
      <c r="AH65" s="404"/>
      <c r="AI65" s="404"/>
      <c r="AJ65" s="404"/>
      <c r="AK65" s="405"/>
      <c r="AL65" s="716"/>
      <c r="AM65" s="717"/>
      <c r="AN65" s="714"/>
      <c r="AO65" s="715"/>
      <c r="AP65" s="715"/>
      <c r="AQ65" s="715"/>
      <c r="AR65" s="715"/>
      <c r="AS65" s="245"/>
      <c r="AT65" s="32"/>
      <c r="AU65" s="32"/>
      <c r="AV65" s="30"/>
      <c r="AW65" s="31"/>
      <c r="AX65" s="78"/>
      <c r="AY65" s="90">
        <f t="shared" ref="AY65" si="14">AH65</f>
        <v>0</v>
      </c>
      <c r="AZ65" s="89" t="e">
        <f>IF(AV64&lt;=#REF!,AH65,IF(AND(AV64&gt;=#REF!,AV64&lt;=#REF!),AH65*105/108,AH65))</f>
        <v>#REF!</v>
      </c>
      <c r="BA65" s="88"/>
      <c r="BB65" s="89">
        <f t="shared" ref="BB65" si="15">IF($AL65="賃金で算定",0,INT(AY65*$AL65/100))</f>
        <v>0</v>
      </c>
      <c r="BC65" s="89" t="e">
        <f>IF(AY65=AZ65,BB65,AZ65*$AL65/100)</f>
        <v>#REF!</v>
      </c>
      <c r="BD65" s="76"/>
      <c r="BE65" s="76"/>
      <c r="BL65" s="76" t="e">
        <f>IF(AY65=AZ65,0,1)</f>
        <v>#REF!</v>
      </c>
      <c r="BM65" s="76" t="e">
        <f>IF(BL65=1,AL65,"")</f>
        <v>#REF!</v>
      </c>
      <c r="BO65" s="1"/>
      <c r="BP65" s="1"/>
      <c r="BQ65" s="1"/>
      <c r="BR65" s="1"/>
      <c r="BS65" s="1"/>
      <c r="BT65" s="1"/>
      <c r="BU65" s="1"/>
      <c r="BV65" s="1"/>
    </row>
    <row r="66" spans="2:74" s="25" customFormat="1" ht="18" customHeight="1">
      <c r="B66" s="387"/>
      <c r="C66" s="388"/>
      <c r="D66" s="388"/>
      <c r="E66" s="388"/>
      <c r="F66" s="388"/>
      <c r="G66" s="388"/>
      <c r="H66" s="388"/>
      <c r="I66" s="389"/>
      <c r="J66" s="387"/>
      <c r="K66" s="388"/>
      <c r="L66" s="388"/>
      <c r="M66" s="388"/>
      <c r="N66" s="393"/>
      <c r="O66" s="206"/>
      <c r="P66" s="209" t="s">
        <v>31</v>
      </c>
      <c r="Q66" s="204"/>
      <c r="R66" s="209" t="s">
        <v>1</v>
      </c>
      <c r="S66" s="202"/>
      <c r="T66" s="395" t="s">
        <v>108</v>
      </c>
      <c r="U66" s="395"/>
      <c r="V66" s="723"/>
      <c r="W66" s="724"/>
      <c r="X66" s="724"/>
      <c r="Y66" s="46"/>
      <c r="Z66" s="251"/>
      <c r="AA66" s="252"/>
      <c r="AB66" s="252"/>
      <c r="AC66" s="253"/>
      <c r="AD66" s="251"/>
      <c r="AE66" s="252"/>
      <c r="AF66" s="252"/>
      <c r="AG66" s="254"/>
      <c r="AH66" s="721"/>
      <c r="AI66" s="722"/>
      <c r="AJ66" s="722"/>
      <c r="AK66" s="725"/>
      <c r="AL66" s="220"/>
      <c r="AM66" s="221"/>
      <c r="AN66" s="721"/>
      <c r="AO66" s="722"/>
      <c r="AP66" s="722"/>
      <c r="AQ66" s="722"/>
      <c r="AR66" s="722"/>
      <c r="AS66" s="246"/>
      <c r="AT66" s="32"/>
      <c r="AU66" s="32"/>
      <c r="AV66" s="30" t="str">
        <f>IF(OR(O66="",Q66=""),"", IF(O66&lt;20,DATE(O66+118,Q66,IF(S66="",1,S66)),DATE(O66+88,Q66,IF(S66="",1,S66))))</f>
        <v/>
      </c>
      <c r="AW66" s="31" t="e">
        <f>IF(AV66&lt;=#REF!,"昔",IF(AV66&lt;=#REF!,"上",IF(AV66&lt;=#REF!,"中","下")))</f>
        <v>#REF!</v>
      </c>
      <c r="AX66" s="78" t="e">
        <f>IF(AV66&lt;=#REF!,5,IF(AV66&lt;=#REF!,7,IF(AV66&lt;=#REF!,9,11)))</f>
        <v>#REF!</v>
      </c>
      <c r="AY66" s="155"/>
      <c r="AZ66" s="156"/>
      <c r="BA66" s="157">
        <f t="shared" ref="BA66" si="16">AN66</f>
        <v>0</v>
      </c>
      <c r="BB66" s="156"/>
      <c r="BC66" s="156"/>
      <c r="BD66" s="76"/>
      <c r="BE66" s="76"/>
      <c r="BL66" s="1"/>
      <c r="BM66" s="1"/>
      <c r="BO66" s="1" t="e">
        <f>IF(O66&lt;=VALUE(概算年度),O66+2018,O66+1988)</f>
        <v>#REF!</v>
      </c>
      <c r="BP66" s="1" t="e">
        <f>IF(BO66=2019,1)</f>
        <v>#REF!</v>
      </c>
      <c r="BQ66" s="4" t="e">
        <f>IF(BO66&lt;=2018,1)</f>
        <v>#REF!</v>
      </c>
      <c r="BR66" s="4" t="e">
        <f>IF(BO66&gt;=2020,1)</f>
        <v>#REF!</v>
      </c>
      <c r="BS66" s="4" t="e">
        <f>IF(AND(O66=31,Q66=1,O67=31),1,IF(AND(O66=31,Q66=2,O67=31),2,IF(AND(O66=31,Q66=3,O67=31),3,IF(AND(O66=31,Q66=4,O67=31),4,IF(AND(O66&gt;VALUE(概算年度),O66&lt;31,O67=31),5)))))</f>
        <v>#REF!</v>
      </c>
      <c r="BT66" s="4" t="b">
        <f>IF(OR(O66=31,O66=1),IF(AND(O67=1,OR(Q66=1,Q66=2,Q66=3,Q66=4,Q66=5)),1,IF(AND(O67=1,Q66=6),6,IF(AND(O67=1,Q66=7),7,IF(AND(O67=1,Q66=8),8,IF(AND(O67=1,Q66=9),9,IF(AND(O67=1,Q66=10),10,IF(AND(O67=1,Q66=11),11,IF(AND(O67=1,Q66=12),12)))))))),IF(O67=1,13))</f>
        <v>0</v>
      </c>
      <c r="BU66" s="4" t="e">
        <f>IF(AND(VALUE(概算年度)=記入例!O66,VALUE(概算年度)=記入例!O67),IF(記入例!Q66=1,1,IF(記入例!Q66=2,2,IF(記入例!Q66=3,3))))</f>
        <v>#REF!</v>
      </c>
      <c r="BV66" s="4"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s="25" customFormat="1" ht="18" customHeight="1">
      <c r="B67" s="390"/>
      <c r="C67" s="391"/>
      <c r="D67" s="391"/>
      <c r="E67" s="391"/>
      <c r="F67" s="391"/>
      <c r="G67" s="391"/>
      <c r="H67" s="391"/>
      <c r="I67" s="392"/>
      <c r="J67" s="390"/>
      <c r="K67" s="391"/>
      <c r="L67" s="391"/>
      <c r="M67" s="391"/>
      <c r="N67" s="394"/>
      <c r="O67" s="207"/>
      <c r="P67" s="210" t="s">
        <v>0</v>
      </c>
      <c r="Q67" s="205"/>
      <c r="R67" s="210" t="s">
        <v>1</v>
      </c>
      <c r="S67" s="203"/>
      <c r="T67" s="399" t="s">
        <v>21</v>
      </c>
      <c r="U67" s="399"/>
      <c r="V67" s="410"/>
      <c r="W67" s="411"/>
      <c r="X67" s="411"/>
      <c r="Y67" s="412"/>
      <c r="Z67" s="403"/>
      <c r="AA67" s="404"/>
      <c r="AB67" s="404"/>
      <c r="AC67" s="404"/>
      <c r="AD67" s="403"/>
      <c r="AE67" s="404"/>
      <c r="AF67" s="404"/>
      <c r="AG67" s="405"/>
      <c r="AH67" s="404"/>
      <c r="AI67" s="404"/>
      <c r="AJ67" s="404"/>
      <c r="AK67" s="405"/>
      <c r="AL67" s="716"/>
      <c r="AM67" s="717"/>
      <c r="AN67" s="714"/>
      <c r="AO67" s="715"/>
      <c r="AP67" s="715"/>
      <c r="AQ67" s="715"/>
      <c r="AR67" s="715"/>
      <c r="AS67" s="245"/>
      <c r="AT67" s="32"/>
      <c r="AU67" s="32"/>
      <c r="AV67" s="30"/>
      <c r="AW67" s="31"/>
      <c r="AX67" s="78"/>
      <c r="AY67" s="90">
        <f t="shared" ref="AY67" si="17">AH67</f>
        <v>0</v>
      </c>
      <c r="AZ67" s="89" t="e">
        <f>IF(AV66&lt;=#REF!,AH67,IF(AND(AV66&gt;=#REF!,AV66&lt;=#REF!),AH67*105/108,AH67))</f>
        <v>#REF!</v>
      </c>
      <c r="BA67" s="88"/>
      <c r="BB67" s="89">
        <f t="shared" ref="BB67" si="18">IF($AL67="賃金で算定",0,INT(AY67*$AL67/100))</f>
        <v>0</v>
      </c>
      <c r="BC67" s="89" t="e">
        <f>IF(AY67=AZ67,BB67,AZ67*$AL67/100)</f>
        <v>#REF!</v>
      </c>
      <c r="BD67" s="76"/>
      <c r="BE67" s="76"/>
      <c r="BL67" s="76" t="e">
        <f>IF(AY67=AZ67,0,1)</f>
        <v>#REF!</v>
      </c>
      <c r="BM67" s="76" t="e">
        <f>IF(BL67=1,AL67,"")</f>
        <v>#REF!</v>
      </c>
      <c r="BO67" s="1"/>
      <c r="BP67" s="1"/>
      <c r="BQ67" s="1"/>
      <c r="BR67" s="1"/>
      <c r="BS67" s="1"/>
      <c r="BT67" s="1"/>
      <c r="BU67" s="1"/>
      <c r="BV67" s="1"/>
    </row>
    <row r="68" spans="2:74" s="25" customFormat="1" ht="18" customHeight="1">
      <c r="B68" s="387"/>
      <c r="C68" s="388"/>
      <c r="D68" s="388"/>
      <c r="E68" s="388"/>
      <c r="F68" s="388"/>
      <c r="G68" s="388"/>
      <c r="H68" s="388"/>
      <c r="I68" s="389"/>
      <c r="J68" s="387"/>
      <c r="K68" s="388"/>
      <c r="L68" s="388"/>
      <c r="M68" s="388"/>
      <c r="N68" s="393"/>
      <c r="O68" s="206"/>
      <c r="P68" s="209" t="s">
        <v>31</v>
      </c>
      <c r="Q68" s="204"/>
      <c r="R68" s="209" t="s">
        <v>1</v>
      </c>
      <c r="S68" s="202"/>
      <c r="T68" s="395" t="s">
        <v>108</v>
      </c>
      <c r="U68" s="395"/>
      <c r="V68" s="723"/>
      <c r="W68" s="724"/>
      <c r="X68" s="724"/>
      <c r="Y68" s="127"/>
      <c r="Z68" s="247"/>
      <c r="AA68" s="248"/>
      <c r="AB68" s="248"/>
      <c r="AC68" s="249"/>
      <c r="AD68" s="247"/>
      <c r="AE68" s="248"/>
      <c r="AF68" s="248"/>
      <c r="AG68" s="250"/>
      <c r="AH68" s="721"/>
      <c r="AI68" s="722"/>
      <c r="AJ68" s="722"/>
      <c r="AK68" s="725"/>
      <c r="AL68" s="220"/>
      <c r="AM68" s="221"/>
      <c r="AN68" s="721"/>
      <c r="AO68" s="722"/>
      <c r="AP68" s="722"/>
      <c r="AQ68" s="722"/>
      <c r="AR68" s="722"/>
      <c r="AS68" s="246"/>
      <c r="AT68" s="32"/>
      <c r="AU68" s="32"/>
      <c r="AV68" s="30" t="str">
        <f>IF(OR(O68="",Q68=""),"", IF(O68&lt;20,DATE(O68+118,Q68,IF(S68="",1,S68)),DATE(O68+88,Q68,IF(S68="",1,S68))))</f>
        <v/>
      </c>
      <c r="AW68" s="31" t="e">
        <f>IF(AV68&lt;=#REF!,"昔",IF(AV68&lt;=#REF!,"上",IF(AV68&lt;=#REF!,"中","下")))</f>
        <v>#REF!</v>
      </c>
      <c r="AX68" s="78" t="e">
        <f>IF(AV68&lt;=#REF!,5,IF(AV68&lt;=#REF!,7,IF(AV68&lt;=#REF!,9,11)))</f>
        <v>#REF!</v>
      </c>
      <c r="AY68" s="155"/>
      <c r="AZ68" s="156"/>
      <c r="BA68" s="157">
        <f t="shared" ref="BA68" si="19">AN68</f>
        <v>0</v>
      </c>
      <c r="BB68" s="156"/>
      <c r="BC68" s="156"/>
      <c r="BD68" s="76"/>
      <c r="BE68" s="76"/>
      <c r="BL68" s="1"/>
      <c r="BM68" s="1"/>
      <c r="BO68" s="1" t="e">
        <f>IF(O68&lt;=VALUE(概算年度),O68+2018,O68+1988)</f>
        <v>#REF!</v>
      </c>
      <c r="BP68" s="1" t="e">
        <f>IF(BO68=2019,1)</f>
        <v>#REF!</v>
      </c>
      <c r="BQ68" s="4" t="e">
        <f>IF(BO68&lt;=2018,1)</f>
        <v>#REF!</v>
      </c>
      <c r="BR68" s="4" t="e">
        <f>IF(BO68&gt;=2020,1)</f>
        <v>#REF!</v>
      </c>
      <c r="BS68" s="4" t="e">
        <f>IF(AND(O68=31,Q68=1,O69=31),1,IF(AND(O68=31,Q68=2,O69=31),2,IF(AND(O68=31,Q68=3,O69=31),3,IF(AND(O68=31,Q68=4,O69=31),4,IF(AND(O68&gt;VALUE(概算年度),O68&lt;31,O69=31),5)))))</f>
        <v>#REF!</v>
      </c>
      <c r="BT68" s="4" t="b">
        <f>IF(OR(O68=31,O68=1),IF(AND(O69=1,OR(Q68=1,Q68=2,Q68=3,Q68=4,Q68=5)),1,IF(AND(O69=1,Q68=6),6,IF(AND(O69=1,Q68=7),7,IF(AND(O69=1,Q68=8),8,IF(AND(O69=1,Q68=9),9,IF(AND(O69=1,Q68=10),10,IF(AND(O69=1,Q68=11),11,IF(AND(O69=1,Q68=12),12)))))))),IF(O69=1,13))</f>
        <v>0</v>
      </c>
      <c r="BU68" s="4" t="e">
        <f>IF(AND(VALUE(概算年度)=記入例!O68,VALUE(概算年度)=記入例!O69),IF(記入例!Q68=1,1,IF(記入例!Q68=2,2,IF(記入例!Q68=3,3))))</f>
        <v>#REF!</v>
      </c>
      <c r="BV68" s="4"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s="25" customFormat="1" ht="18" customHeight="1">
      <c r="B69" s="390"/>
      <c r="C69" s="391"/>
      <c r="D69" s="391"/>
      <c r="E69" s="391"/>
      <c r="F69" s="391"/>
      <c r="G69" s="391"/>
      <c r="H69" s="391"/>
      <c r="I69" s="392"/>
      <c r="J69" s="390"/>
      <c r="K69" s="391"/>
      <c r="L69" s="391"/>
      <c r="M69" s="391"/>
      <c r="N69" s="394"/>
      <c r="O69" s="207"/>
      <c r="P69" s="210" t="s">
        <v>0</v>
      </c>
      <c r="Q69" s="205"/>
      <c r="R69" s="210" t="s">
        <v>1</v>
      </c>
      <c r="S69" s="203"/>
      <c r="T69" s="399" t="s">
        <v>21</v>
      </c>
      <c r="U69" s="399"/>
      <c r="V69" s="410"/>
      <c r="W69" s="411"/>
      <c r="X69" s="411"/>
      <c r="Y69" s="412"/>
      <c r="Z69" s="410"/>
      <c r="AA69" s="411"/>
      <c r="AB69" s="411"/>
      <c r="AC69" s="411"/>
      <c r="AD69" s="403"/>
      <c r="AE69" s="404"/>
      <c r="AF69" s="404"/>
      <c r="AG69" s="405"/>
      <c r="AH69" s="404"/>
      <c r="AI69" s="404"/>
      <c r="AJ69" s="404"/>
      <c r="AK69" s="405"/>
      <c r="AL69" s="716"/>
      <c r="AM69" s="717"/>
      <c r="AN69" s="714"/>
      <c r="AO69" s="715"/>
      <c r="AP69" s="715"/>
      <c r="AQ69" s="715"/>
      <c r="AR69" s="715"/>
      <c r="AS69" s="245"/>
      <c r="AT69" s="32"/>
      <c r="AU69" s="32"/>
      <c r="AV69" s="30"/>
      <c r="AW69" s="31"/>
      <c r="AX69" s="78"/>
      <c r="AY69" s="90">
        <f t="shared" ref="AY69" si="20">AH69</f>
        <v>0</v>
      </c>
      <c r="AZ69" s="89" t="e">
        <f>IF(AV68&lt;=#REF!,AH69,IF(AND(AV68&gt;=#REF!,AV68&lt;=#REF!),AH69*105/108,AH69))</f>
        <v>#REF!</v>
      </c>
      <c r="BA69" s="88"/>
      <c r="BB69" s="89">
        <f t="shared" ref="BB69" si="21">IF($AL69="賃金で算定",0,INT(AY69*$AL69/100))</f>
        <v>0</v>
      </c>
      <c r="BC69" s="89" t="e">
        <f>IF(AY69=AZ69,BB69,AZ69*$AL69/100)</f>
        <v>#REF!</v>
      </c>
      <c r="BD69" s="76"/>
      <c r="BE69" s="76"/>
      <c r="BL69" s="76" t="e">
        <f>IF(AY69=AZ69,0,1)</f>
        <v>#REF!</v>
      </c>
      <c r="BM69" s="76" t="e">
        <f>IF(BL69=1,AL69,"")</f>
        <v>#REF!</v>
      </c>
      <c r="BO69" s="1"/>
      <c r="BP69" s="1"/>
      <c r="BQ69" s="1"/>
      <c r="BR69" s="1"/>
      <c r="BS69" s="1"/>
      <c r="BT69" s="1"/>
      <c r="BU69" s="1"/>
      <c r="BV69" s="1"/>
    </row>
    <row r="70" spans="2:74" s="25" customFormat="1" ht="18" customHeight="1">
      <c r="B70" s="387"/>
      <c r="C70" s="388"/>
      <c r="D70" s="388"/>
      <c r="E70" s="388"/>
      <c r="F70" s="388"/>
      <c r="G70" s="388"/>
      <c r="H70" s="388"/>
      <c r="I70" s="389"/>
      <c r="J70" s="387"/>
      <c r="K70" s="388"/>
      <c r="L70" s="388"/>
      <c r="M70" s="388"/>
      <c r="N70" s="393"/>
      <c r="O70" s="206"/>
      <c r="P70" s="209" t="s">
        <v>31</v>
      </c>
      <c r="Q70" s="204"/>
      <c r="R70" s="209" t="s">
        <v>1</v>
      </c>
      <c r="S70" s="202"/>
      <c r="T70" s="395" t="s">
        <v>108</v>
      </c>
      <c r="U70" s="395"/>
      <c r="V70" s="723"/>
      <c r="W70" s="724"/>
      <c r="X70" s="724"/>
      <c r="Y70" s="127"/>
      <c r="Z70" s="247"/>
      <c r="AA70" s="248"/>
      <c r="AB70" s="248"/>
      <c r="AC70" s="249"/>
      <c r="AD70" s="247"/>
      <c r="AE70" s="248"/>
      <c r="AF70" s="248"/>
      <c r="AG70" s="250"/>
      <c r="AH70" s="721"/>
      <c r="AI70" s="722"/>
      <c r="AJ70" s="722"/>
      <c r="AK70" s="725"/>
      <c r="AL70" s="220"/>
      <c r="AM70" s="221"/>
      <c r="AN70" s="721"/>
      <c r="AO70" s="722"/>
      <c r="AP70" s="722"/>
      <c r="AQ70" s="722"/>
      <c r="AR70" s="722"/>
      <c r="AS70" s="246"/>
      <c r="AT70" s="32"/>
      <c r="AU70" s="32"/>
      <c r="AV70" s="30" t="str">
        <f>IF(OR(O70="",Q70=""),"", IF(O70&lt;20,DATE(O70+118,Q70,IF(S70="",1,S70)),DATE(O70+88,Q70,IF(S70="",1,S70))))</f>
        <v/>
      </c>
      <c r="AW70" s="31" t="e">
        <f>IF(AV70&lt;=#REF!,"昔",IF(AV70&lt;=#REF!,"上",IF(AV70&lt;=#REF!,"中","下")))</f>
        <v>#REF!</v>
      </c>
      <c r="AX70" s="78" t="e">
        <f>IF(AV70&lt;=#REF!,5,IF(AV70&lt;=#REF!,7,IF(AV70&lt;=#REF!,9,11)))</f>
        <v>#REF!</v>
      </c>
      <c r="AY70" s="155"/>
      <c r="AZ70" s="156"/>
      <c r="BA70" s="157">
        <f t="shared" ref="BA70" si="22">AN70</f>
        <v>0</v>
      </c>
      <c r="BB70" s="156"/>
      <c r="BC70" s="156"/>
      <c r="BD70" s="76"/>
      <c r="BE70" s="76"/>
      <c r="BL70" s="1"/>
      <c r="BM70" s="1"/>
      <c r="BO70" s="1" t="e">
        <f>IF(O70&lt;=VALUE(概算年度),O70+2018,O70+1988)</f>
        <v>#REF!</v>
      </c>
      <c r="BP70" s="1" t="e">
        <f>IF(BO70=2019,1)</f>
        <v>#REF!</v>
      </c>
      <c r="BQ70" s="4" t="e">
        <f>IF(BO70&lt;=2018,1)</f>
        <v>#REF!</v>
      </c>
      <c r="BR70" s="4" t="e">
        <f>IF(BO70&gt;=2020,1)</f>
        <v>#REF!</v>
      </c>
      <c r="BS70" s="4" t="e">
        <f>IF(AND(O70=31,Q70=1,O71=31),1,IF(AND(O70=31,Q70=2,O71=31),2,IF(AND(O70=31,Q70=3,O71=31),3,IF(AND(O70=31,Q70=4,O71=31),4,IF(AND(O70&gt;VALUE(概算年度),O70&lt;31,O71=31),5)))))</f>
        <v>#REF!</v>
      </c>
      <c r="BT70" s="4" t="b">
        <f>IF(OR(O70=31,O70=1),IF(AND(O71=1,OR(Q70=1,Q70=2,Q70=3,Q70=4,Q70=5)),1,IF(AND(O71=1,Q70=6),6,IF(AND(O71=1,Q70=7),7,IF(AND(O71=1,Q70=8),8,IF(AND(O71=1,Q70=9),9,IF(AND(O71=1,Q70=10),10,IF(AND(O71=1,Q70=11),11,IF(AND(O71=1,Q70=12),12)))))))),IF(O71=1,13))</f>
        <v>0</v>
      </c>
      <c r="BU70" s="4" t="e">
        <f>IF(AND(VALUE(概算年度)=記入例!O70,VALUE(概算年度)=記入例!O71),IF(記入例!Q70=1,1,IF(記入例!Q70=2,2,IF(記入例!Q70=3,3))))</f>
        <v>#REF!</v>
      </c>
      <c r="BV70" s="4"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s="25" customFormat="1" ht="18" customHeight="1">
      <c r="B71" s="390"/>
      <c r="C71" s="391"/>
      <c r="D71" s="391"/>
      <c r="E71" s="391"/>
      <c r="F71" s="391"/>
      <c r="G71" s="391"/>
      <c r="H71" s="391"/>
      <c r="I71" s="392"/>
      <c r="J71" s="390"/>
      <c r="K71" s="391"/>
      <c r="L71" s="391"/>
      <c r="M71" s="391"/>
      <c r="N71" s="394"/>
      <c r="O71" s="207"/>
      <c r="P71" s="210" t="s">
        <v>0</v>
      </c>
      <c r="Q71" s="205"/>
      <c r="R71" s="210" t="s">
        <v>1</v>
      </c>
      <c r="S71" s="203"/>
      <c r="T71" s="399" t="s">
        <v>21</v>
      </c>
      <c r="U71" s="399"/>
      <c r="V71" s="410"/>
      <c r="W71" s="411"/>
      <c r="X71" s="411"/>
      <c r="Y71" s="412"/>
      <c r="Z71" s="410"/>
      <c r="AA71" s="411"/>
      <c r="AB71" s="411"/>
      <c r="AC71" s="411"/>
      <c r="AD71" s="403"/>
      <c r="AE71" s="404"/>
      <c r="AF71" s="404"/>
      <c r="AG71" s="405"/>
      <c r="AH71" s="404"/>
      <c r="AI71" s="404"/>
      <c r="AJ71" s="404"/>
      <c r="AK71" s="405"/>
      <c r="AL71" s="716"/>
      <c r="AM71" s="717"/>
      <c r="AN71" s="714"/>
      <c r="AO71" s="715"/>
      <c r="AP71" s="715"/>
      <c r="AQ71" s="715"/>
      <c r="AR71" s="715"/>
      <c r="AS71" s="245"/>
      <c r="AT71" s="32"/>
      <c r="AU71" s="32"/>
      <c r="AV71" s="30"/>
      <c r="AW71" s="31"/>
      <c r="AX71" s="78"/>
      <c r="AY71" s="90">
        <f t="shared" ref="AY71" si="23">AH71</f>
        <v>0</v>
      </c>
      <c r="AZ71" s="89" t="e">
        <f>IF(AV70&lt;=#REF!,AH71,IF(AND(AV70&gt;=#REF!,AV70&lt;=#REF!),AH71*105/108,AH71))</f>
        <v>#REF!</v>
      </c>
      <c r="BA71" s="88"/>
      <c r="BB71" s="89">
        <f t="shared" ref="BB71" si="24">IF($AL71="賃金で算定",0,INT(AY71*$AL71/100))</f>
        <v>0</v>
      </c>
      <c r="BC71" s="89" t="e">
        <f>IF(AY71=AZ71,BB71,AZ71*$AL71/100)</f>
        <v>#REF!</v>
      </c>
      <c r="BD71" s="76"/>
      <c r="BE71" s="76"/>
      <c r="BL71" s="76" t="e">
        <f>IF(AY71=AZ71,0,1)</f>
        <v>#REF!</v>
      </c>
      <c r="BM71" s="76" t="e">
        <f>IF(BL71=1,AL71,"")</f>
        <v>#REF!</v>
      </c>
      <c r="BO71" s="1"/>
      <c r="BP71" s="1"/>
      <c r="BQ71" s="1"/>
      <c r="BR71" s="1"/>
      <c r="BS71" s="1"/>
      <c r="BT71" s="1"/>
      <c r="BU71" s="1"/>
      <c r="BV71" s="1"/>
    </row>
    <row r="72" spans="2:74" s="25" customFormat="1" ht="18" customHeight="1">
      <c r="B72" s="387"/>
      <c r="C72" s="388"/>
      <c r="D72" s="388"/>
      <c r="E72" s="388"/>
      <c r="F72" s="388"/>
      <c r="G72" s="388"/>
      <c r="H72" s="388"/>
      <c r="I72" s="389"/>
      <c r="J72" s="387"/>
      <c r="K72" s="388"/>
      <c r="L72" s="388"/>
      <c r="M72" s="388"/>
      <c r="N72" s="393"/>
      <c r="O72" s="206"/>
      <c r="P72" s="209" t="s">
        <v>31</v>
      </c>
      <c r="Q72" s="204"/>
      <c r="R72" s="209" t="s">
        <v>1</v>
      </c>
      <c r="S72" s="202"/>
      <c r="T72" s="395" t="s">
        <v>108</v>
      </c>
      <c r="U72" s="395"/>
      <c r="V72" s="723"/>
      <c r="W72" s="724"/>
      <c r="X72" s="724"/>
      <c r="Y72" s="127"/>
      <c r="Z72" s="247"/>
      <c r="AA72" s="248"/>
      <c r="AB72" s="248"/>
      <c r="AC72" s="249"/>
      <c r="AD72" s="247"/>
      <c r="AE72" s="248"/>
      <c r="AF72" s="248"/>
      <c r="AG72" s="250"/>
      <c r="AH72" s="721"/>
      <c r="AI72" s="722"/>
      <c r="AJ72" s="722"/>
      <c r="AK72" s="725"/>
      <c r="AL72" s="220"/>
      <c r="AM72" s="221"/>
      <c r="AN72" s="721"/>
      <c r="AO72" s="722"/>
      <c r="AP72" s="722"/>
      <c r="AQ72" s="722"/>
      <c r="AR72" s="722"/>
      <c r="AS72" s="246"/>
      <c r="AT72" s="32"/>
      <c r="AU72" s="32"/>
      <c r="AV72" s="30" t="str">
        <f>IF(OR(O72="",Q72=""),"", IF(O72&lt;20,DATE(O72+118,Q72,IF(S72="",1,S72)),DATE(O72+88,Q72,IF(S72="",1,S72))))</f>
        <v/>
      </c>
      <c r="AW72" s="31" t="e">
        <f>IF(AV72&lt;=#REF!,"昔",IF(AV72&lt;=#REF!,"上",IF(AV72&lt;=#REF!,"中","下")))</f>
        <v>#REF!</v>
      </c>
      <c r="AX72" s="78" t="e">
        <f>IF(AV72&lt;=#REF!,5,IF(AV72&lt;=#REF!,7,IF(AV72&lt;=#REF!,9,11)))</f>
        <v>#REF!</v>
      </c>
      <c r="AY72" s="155"/>
      <c r="AZ72" s="156"/>
      <c r="BA72" s="157">
        <f t="shared" ref="BA72" si="25">AN72</f>
        <v>0</v>
      </c>
      <c r="BB72" s="156"/>
      <c r="BC72" s="156"/>
      <c r="BD72" s="76"/>
      <c r="BE72" s="76"/>
      <c r="BL72" s="1"/>
      <c r="BM72" s="1"/>
      <c r="BO72" s="1" t="e">
        <f>IF(O72&lt;=VALUE(概算年度),O72+2018,O72+1988)</f>
        <v>#REF!</v>
      </c>
      <c r="BP72" s="1" t="e">
        <f>IF(BO72=2019,1)</f>
        <v>#REF!</v>
      </c>
      <c r="BQ72" s="4" t="e">
        <f>IF(BO72&lt;=2018,1)</f>
        <v>#REF!</v>
      </c>
      <c r="BR72" s="4" t="e">
        <f>IF(BO72&gt;=2020,1)</f>
        <v>#REF!</v>
      </c>
      <c r="BS72" s="4" t="e">
        <f>IF(AND(O72=31,Q72=1,O73=31),1,IF(AND(O72=31,Q72=2,O73=31),2,IF(AND(O72=31,Q72=3,O73=31),3,IF(AND(O72=31,Q72=4,O73=31),4,IF(AND(O72&gt;VALUE(概算年度),O72&lt;31,O73=31),5)))))</f>
        <v>#REF!</v>
      </c>
      <c r="BT72" s="4" t="b">
        <f>IF(OR(O72=31,O72=1),IF(AND(O73=1,OR(Q72=1,Q72=2,Q72=3,Q72=4,Q72=5)),1,IF(AND(O73=1,Q72=6),6,IF(AND(O73=1,Q72=7),7,IF(AND(O73=1,Q72=8),8,IF(AND(O73=1,Q72=9),9,IF(AND(O73=1,Q72=10),10,IF(AND(O73=1,Q72=11),11,IF(AND(O73=1,Q72=12),12)))))))),IF(O73=1,13))</f>
        <v>0</v>
      </c>
      <c r="BU72" s="4" t="e">
        <f>IF(AND(VALUE(概算年度)=記入例!O72,VALUE(概算年度)=記入例!O73),IF(記入例!Q72=1,1,IF(記入例!Q72=2,2,IF(記入例!Q72=3,3))))</f>
        <v>#REF!</v>
      </c>
      <c r="BV72" s="4"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s="25" customFormat="1" ht="18" customHeight="1">
      <c r="B73" s="390"/>
      <c r="C73" s="391"/>
      <c r="D73" s="391"/>
      <c r="E73" s="391"/>
      <c r="F73" s="391"/>
      <c r="G73" s="391"/>
      <c r="H73" s="391"/>
      <c r="I73" s="392"/>
      <c r="J73" s="390"/>
      <c r="K73" s="391"/>
      <c r="L73" s="391"/>
      <c r="M73" s="391"/>
      <c r="N73" s="394"/>
      <c r="O73" s="207"/>
      <c r="P73" s="210" t="s">
        <v>0</v>
      </c>
      <c r="Q73" s="205"/>
      <c r="R73" s="210" t="s">
        <v>1</v>
      </c>
      <c r="S73" s="203"/>
      <c r="T73" s="399" t="s">
        <v>21</v>
      </c>
      <c r="U73" s="399"/>
      <c r="V73" s="410"/>
      <c r="W73" s="411"/>
      <c r="X73" s="411"/>
      <c r="Y73" s="412"/>
      <c r="Z73" s="410"/>
      <c r="AA73" s="411"/>
      <c r="AB73" s="411"/>
      <c r="AC73" s="411"/>
      <c r="AD73" s="403"/>
      <c r="AE73" s="404"/>
      <c r="AF73" s="404"/>
      <c r="AG73" s="405"/>
      <c r="AH73" s="404"/>
      <c r="AI73" s="404"/>
      <c r="AJ73" s="404"/>
      <c r="AK73" s="405"/>
      <c r="AL73" s="716"/>
      <c r="AM73" s="717"/>
      <c r="AN73" s="714"/>
      <c r="AO73" s="715"/>
      <c r="AP73" s="715"/>
      <c r="AQ73" s="715"/>
      <c r="AR73" s="715"/>
      <c r="AS73" s="245"/>
      <c r="AT73" s="32"/>
      <c r="AU73" s="32"/>
      <c r="AV73" s="30"/>
      <c r="AW73" s="31"/>
      <c r="AX73" s="78"/>
      <c r="AY73" s="90">
        <f t="shared" ref="AY73" si="26">AH73</f>
        <v>0</v>
      </c>
      <c r="AZ73" s="89" t="e">
        <f>IF(AV72&lt;=#REF!,AH73,IF(AND(AV72&gt;=#REF!,AV72&lt;=#REF!),AH73*105/108,AH73))</f>
        <v>#REF!</v>
      </c>
      <c r="BA73" s="88"/>
      <c r="BB73" s="89">
        <f t="shared" ref="BB73" si="27">IF($AL73="賃金で算定",0,INT(AY73*$AL73/100))</f>
        <v>0</v>
      </c>
      <c r="BC73" s="89" t="e">
        <f>IF(AY73=AZ73,BB73,AZ73*$AL73/100)</f>
        <v>#REF!</v>
      </c>
      <c r="BD73" s="76"/>
      <c r="BE73" s="76"/>
      <c r="BL73" s="76" t="e">
        <f>IF(AY73=AZ73,0,1)</f>
        <v>#REF!</v>
      </c>
      <c r="BM73" s="76" t="e">
        <f>IF(BL73=1,AL73,"")</f>
        <v>#REF!</v>
      </c>
      <c r="BO73" s="1"/>
      <c r="BP73" s="1"/>
      <c r="BQ73" s="1"/>
      <c r="BR73" s="1"/>
      <c r="BS73" s="1"/>
      <c r="BT73" s="1"/>
      <c r="BU73" s="1"/>
      <c r="BV73" s="1"/>
    </row>
    <row r="74" spans="2:74" s="25" customFormat="1" ht="18" customHeight="1">
      <c r="B74" s="387"/>
      <c r="C74" s="388"/>
      <c r="D74" s="388"/>
      <c r="E74" s="388"/>
      <c r="F74" s="388"/>
      <c r="G74" s="388"/>
      <c r="H74" s="388"/>
      <c r="I74" s="389"/>
      <c r="J74" s="387"/>
      <c r="K74" s="388"/>
      <c r="L74" s="388"/>
      <c r="M74" s="388"/>
      <c r="N74" s="393"/>
      <c r="O74" s="206"/>
      <c r="P74" s="209" t="s">
        <v>31</v>
      </c>
      <c r="Q74" s="204"/>
      <c r="R74" s="209" t="s">
        <v>1</v>
      </c>
      <c r="S74" s="202"/>
      <c r="T74" s="395" t="s">
        <v>108</v>
      </c>
      <c r="U74" s="395"/>
      <c r="V74" s="723"/>
      <c r="W74" s="724"/>
      <c r="X74" s="724"/>
      <c r="Y74" s="127"/>
      <c r="Z74" s="247"/>
      <c r="AA74" s="248"/>
      <c r="AB74" s="248"/>
      <c r="AC74" s="249"/>
      <c r="AD74" s="247"/>
      <c r="AE74" s="248"/>
      <c r="AF74" s="248"/>
      <c r="AG74" s="250"/>
      <c r="AH74" s="721"/>
      <c r="AI74" s="722"/>
      <c r="AJ74" s="722"/>
      <c r="AK74" s="725"/>
      <c r="AL74" s="220"/>
      <c r="AM74" s="221"/>
      <c r="AN74" s="721"/>
      <c r="AO74" s="722"/>
      <c r="AP74" s="722"/>
      <c r="AQ74" s="722"/>
      <c r="AR74" s="722"/>
      <c r="AS74" s="246"/>
      <c r="AT74" s="32"/>
      <c r="AU74" s="32"/>
      <c r="AV74" s="30" t="str">
        <f>IF(OR(O74="",Q74=""),"", IF(O74&lt;20,DATE(O74+118,Q74,IF(S74="",1,S74)),DATE(O74+88,Q74,IF(S74="",1,S74))))</f>
        <v/>
      </c>
      <c r="AW74" s="31" t="e">
        <f>IF(AV74&lt;=#REF!,"昔",IF(AV74&lt;=#REF!,"上",IF(AV74&lt;=#REF!,"中","下")))</f>
        <v>#REF!</v>
      </c>
      <c r="AX74" s="78" t="e">
        <f>IF(AV74&lt;=#REF!,5,IF(AV74&lt;=#REF!,7,IF(AV74&lt;=#REF!,9,11)))</f>
        <v>#REF!</v>
      </c>
      <c r="AY74" s="155"/>
      <c r="AZ74" s="156"/>
      <c r="BA74" s="157">
        <f t="shared" ref="BA74" si="28">AN74</f>
        <v>0</v>
      </c>
      <c r="BB74" s="156"/>
      <c r="BC74" s="156"/>
      <c r="BD74" s="76"/>
      <c r="BE74" s="76"/>
      <c r="BL74" s="1"/>
      <c r="BM74" s="1"/>
      <c r="BO74" s="1" t="e">
        <f>IF(O74&lt;=VALUE(概算年度),O74+2018,O74+1988)</f>
        <v>#REF!</v>
      </c>
      <c r="BP74" s="1" t="e">
        <f>IF(BO74=2019,1)</f>
        <v>#REF!</v>
      </c>
      <c r="BQ74" s="4" t="e">
        <f>IF(BO74&lt;=2018,1)</f>
        <v>#REF!</v>
      </c>
      <c r="BR74" s="4" t="e">
        <f>IF(BO74&gt;=2020,1)</f>
        <v>#REF!</v>
      </c>
      <c r="BS74" s="4" t="e">
        <f>IF(AND(O74=31,Q74=1,O75=31),1,IF(AND(O74=31,Q74=2,O75=31),2,IF(AND(O74=31,Q74=3,O75=31),3,IF(AND(O74=31,Q74=4,O75=31),4,IF(AND(O74&gt;VALUE(概算年度),O74&lt;31,O75=31),5)))))</f>
        <v>#REF!</v>
      </c>
      <c r="BT74" s="4" t="b">
        <f>IF(OR(O74=31,O74=1),IF(AND(O75=1,OR(Q74=1,Q74=2,Q74=3,Q74=4,Q74=5)),1,IF(AND(O75=1,Q74=6),6,IF(AND(O75=1,Q74=7),7,IF(AND(O75=1,Q74=8),8,IF(AND(O75=1,Q74=9),9,IF(AND(O75=1,Q74=10),10,IF(AND(O75=1,Q74=11),11,IF(AND(O75=1,Q74=12),12)))))))),IF(O75=1,13))</f>
        <v>0</v>
      </c>
      <c r="BU74" s="4" t="e">
        <f>IF(AND(VALUE(概算年度)=記入例!O74,VALUE(概算年度)=記入例!O75),IF(記入例!Q74=1,1,IF(記入例!Q74=2,2,IF(記入例!Q74=3,3))))</f>
        <v>#REF!</v>
      </c>
      <c r="BV74" s="4"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s="25" customFormat="1" ht="18" customHeight="1">
      <c r="B75" s="390"/>
      <c r="C75" s="391"/>
      <c r="D75" s="391"/>
      <c r="E75" s="391"/>
      <c r="F75" s="391"/>
      <c r="G75" s="391"/>
      <c r="H75" s="391"/>
      <c r="I75" s="392"/>
      <c r="J75" s="390"/>
      <c r="K75" s="391"/>
      <c r="L75" s="391"/>
      <c r="M75" s="391"/>
      <c r="N75" s="394"/>
      <c r="O75" s="207"/>
      <c r="P75" s="210" t="s">
        <v>0</v>
      </c>
      <c r="Q75" s="205"/>
      <c r="R75" s="210" t="s">
        <v>1</v>
      </c>
      <c r="S75" s="203"/>
      <c r="T75" s="399" t="s">
        <v>21</v>
      </c>
      <c r="U75" s="399"/>
      <c r="V75" s="410"/>
      <c r="W75" s="411"/>
      <c r="X75" s="411"/>
      <c r="Y75" s="412"/>
      <c r="Z75" s="410"/>
      <c r="AA75" s="411"/>
      <c r="AB75" s="411"/>
      <c r="AC75" s="411"/>
      <c r="AD75" s="403"/>
      <c r="AE75" s="404"/>
      <c r="AF75" s="404"/>
      <c r="AG75" s="405"/>
      <c r="AH75" s="404"/>
      <c r="AI75" s="404"/>
      <c r="AJ75" s="404"/>
      <c r="AK75" s="405"/>
      <c r="AL75" s="716"/>
      <c r="AM75" s="717"/>
      <c r="AN75" s="714"/>
      <c r="AO75" s="715"/>
      <c r="AP75" s="715"/>
      <c r="AQ75" s="715"/>
      <c r="AR75" s="715"/>
      <c r="AS75" s="245"/>
      <c r="AT75" s="32"/>
      <c r="AU75" s="32"/>
      <c r="AV75" s="30"/>
      <c r="AW75" s="31"/>
      <c r="AX75" s="78"/>
      <c r="AY75" s="90">
        <f t="shared" ref="AY75" si="29">AH75</f>
        <v>0</v>
      </c>
      <c r="AZ75" s="89" t="e">
        <f>IF(AV74&lt;=#REF!,AH75,IF(AND(AV74&gt;=#REF!,AV74&lt;=#REF!),AH75*105/108,AH75))</f>
        <v>#REF!</v>
      </c>
      <c r="BA75" s="88"/>
      <c r="BB75" s="89">
        <f t="shared" ref="BB75" si="30">IF($AL75="賃金で算定",0,INT(AY75*$AL75/100))</f>
        <v>0</v>
      </c>
      <c r="BC75" s="89" t="e">
        <f>IF(AY75=AZ75,BB75,AZ75*$AL75/100)</f>
        <v>#REF!</v>
      </c>
      <c r="BD75" s="76"/>
      <c r="BE75" s="76"/>
      <c r="BL75" s="76" t="e">
        <f>IF(AY75=AZ75,0,1)</f>
        <v>#REF!</v>
      </c>
      <c r="BM75" s="76" t="e">
        <f>IF(BL75=1,AL75,"")</f>
        <v>#REF!</v>
      </c>
      <c r="BO75" s="1"/>
      <c r="BP75" s="1"/>
      <c r="BQ75" s="1"/>
      <c r="BR75" s="1"/>
      <c r="BS75" s="1"/>
      <c r="BT75" s="1"/>
      <c r="BU75" s="1"/>
      <c r="BV75" s="1"/>
    </row>
    <row r="76" spans="2:74" s="25" customFormat="1" ht="18" customHeight="1">
      <c r="B76" s="387"/>
      <c r="C76" s="388"/>
      <c r="D76" s="388"/>
      <c r="E76" s="388"/>
      <c r="F76" s="388"/>
      <c r="G76" s="388"/>
      <c r="H76" s="388"/>
      <c r="I76" s="389"/>
      <c r="J76" s="387"/>
      <c r="K76" s="388"/>
      <c r="L76" s="388"/>
      <c r="M76" s="388"/>
      <c r="N76" s="393"/>
      <c r="O76" s="206"/>
      <c r="P76" s="209" t="s">
        <v>31</v>
      </c>
      <c r="Q76" s="204"/>
      <c r="R76" s="209" t="s">
        <v>1</v>
      </c>
      <c r="S76" s="202"/>
      <c r="T76" s="395" t="s">
        <v>108</v>
      </c>
      <c r="U76" s="395"/>
      <c r="V76" s="723"/>
      <c r="W76" s="724"/>
      <c r="X76" s="724"/>
      <c r="Y76" s="127"/>
      <c r="Z76" s="247"/>
      <c r="AA76" s="248"/>
      <c r="AB76" s="248"/>
      <c r="AC76" s="249"/>
      <c r="AD76" s="247"/>
      <c r="AE76" s="248"/>
      <c r="AF76" s="248"/>
      <c r="AG76" s="250"/>
      <c r="AH76" s="721"/>
      <c r="AI76" s="722"/>
      <c r="AJ76" s="722"/>
      <c r="AK76" s="725"/>
      <c r="AL76" s="220"/>
      <c r="AM76" s="221"/>
      <c r="AN76" s="721"/>
      <c r="AO76" s="722"/>
      <c r="AP76" s="722"/>
      <c r="AQ76" s="722"/>
      <c r="AR76" s="722"/>
      <c r="AS76" s="246"/>
      <c r="AT76" s="32"/>
      <c r="AU76" s="32"/>
      <c r="AV76" s="30" t="str">
        <f>IF(OR(O76="",Q76=""),"", IF(O76&lt;20,DATE(O76+118,Q76,IF(S76="",1,S76)),DATE(O76+88,Q76,IF(S76="",1,S76))))</f>
        <v/>
      </c>
      <c r="AW76" s="31" t="e">
        <f>IF(AV76&lt;=#REF!,"昔",IF(AV76&lt;=#REF!,"上",IF(AV76&lt;=#REF!,"中","下")))</f>
        <v>#REF!</v>
      </c>
      <c r="AX76" s="78" t="e">
        <f>IF(AV76&lt;=#REF!,5,IF(AV76&lt;=#REF!,7,IF(AV76&lt;=#REF!,9,11)))</f>
        <v>#REF!</v>
      </c>
      <c r="AY76" s="155"/>
      <c r="AZ76" s="156"/>
      <c r="BA76" s="157">
        <f t="shared" ref="BA76" si="31">AN76</f>
        <v>0</v>
      </c>
      <c r="BB76" s="156"/>
      <c r="BC76" s="156"/>
      <c r="BD76" s="76"/>
      <c r="BE76" s="76"/>
      <c r="BL76" s="1"/>
      <c r="BM76" s="1"/>
      <c r="BO76" s="1" t="e">
        <f>IF(O76&lt;=VALUE(概算年度),O76+2018,O76+1988)</f>
        <v>#REF!</v>
      </c>
      <c r="BP76" s="1" t="e">
        <f>IF(BO76=2019,1)</f>
        <v>#REF!</v>
      </c>
      <c r="BQ76" s="4" t="e">
        <f>IF(BO76&lt;=2018,1)</f>
        <v>#REF!</v>
      </c>
      <c r="BR76" s="4" t="e">
        <f>IF(BO76&gt;=2020,1)</f>
        <v>#REF!</v>
      </c>
      <c r="BS76" s="4" t="e">
        <f>IF(AND(O76=31,Q76=1,O77=31),1,IF(AND(O76=31,Q76=2,O77=31),2,IF(AND(O76=31,Q76=3,O77=31),3,IF(AND(O76=31,Q76=4,O77=31),4,IF(AND(O76&gt;VALUE(概算年度),O76&lt;31,O77=31),5)))))</f>
        <v>#REF!</v>
      </c>
      <c r="BT76" s="4" t="b">
        <f>IF(OR(O76=31,O76=1),IF(AND(O77=1,OR(Q76=1,Q76=2,Q76=3,Q76=4,Q76=5)),1,IF(AND(O77=1,Q76=6),6,IF(AND(O77=1,Q76=7),7,IF(AND(O77=1,Q76=8),8,IF(AND(O77=1,Q76=9),9,IF(AND(O77=1,Q76=10),10,IF(AND(O77=1,Q76=11),11,IF(AND(O77=1,Q76=12),12)))))))),IF(O77=1,13))</f>
        <v>0</v>
      </c>
      <c r="BU76" s="4" t="e">
        <f>IF(AND(VALUE(概算年度)=記入例!O76,VALUE(概算年度)=記入例!O77),IF(記入例!Q76=1,1,IF(記入例!Q76=2,2,IF(記入例!Q76=3,3))))</f>
        <v>#REF!</v>
      </c>
      <c r="BV76" s="4"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s="25" customFormat="1" ht="18" customHeight="1">
      <c r="B77" s="390"/>
      <c r="C77" s="391"/>
      <c r="D77" s="391"/>
      <c r="E77" s="391"/>
      <c r="F77" s="391"/>
      <c r="G77" s="391"/>
      <c r="H77" s="391"/>
      <c r="I77" s="392"/>
      <c r="J77" s="390"/>
      <c r="K77" s="391"/>
      <c r="L77" s="391"/>
      <c r="M77" s="391"/>
      <c r="N77" s="394"/>
      <c r="O77" s="207"/>
      <c r="P77" s="210" t="s">
        <v>0</v>
      </c>
      <c r="Q77" s="205"/>
      <c r="R77" s="210" t="s">
        <v>1</v>
      </c>
      <c r="S77" s="203"/>
      <c r="T77" s="399" t="s">
        <v>21</v>
      </c>
      <c r="U77" s="399"/>
      <c r="V77" s="410"/>
      <c r="W77" s="411"/>
      <c r="X77" s="411"/>
      <c r="Y77" s="412"/>
      <c r="Z77" s="410"/>
      <c r="AA77" s="411"/>
      <c r="AB77" s="411"/>
      <c r="AC77" s="411"/>
      <c r="AD77" s="403"/>
      <c r="AE77" s="404"/>
      <c r="AF77" s="404"/>
      <c r="AG77" s="405"/>
      <c r="AH77" s="410"/>
      <c r="AI77" s="411"/>
      <c r="AJ77" s="411"/>
      <c r="AK77" s="412"/>
      <c r="AL77" s="716"/>
      <c r="AM77" s="717"/>
      <c r="AN77" s="714"/>
      <c r="AO77" s="715"/>
      <c r="AP77" s="715"/>
      <c r="AQ77" s="715"/>
      <c r="AR77" s="715"/>
      <c r="AS77" s="245"/>
      <c r="AT77" s="32"/>
      <c r="AU77" s="32"/>
      <c r="AV77" s="30"/>
      <c r="AW77" s="31"/>
      <c r="AX77" s="78"/>
      <c r="AY77" s="90">
        <f t="shared" ref="AY77" si="32">AH77</f>
        <v>0</v>
      </c>
      <c r="AZ77" s="89" t="e">
        <f>IF(AV76&lt;=#REF!,AH77,IF(AND(AV76&gt;=#REF!,AV76&lt;=#REF!),AH77*105/108,AH77))</f>
        <v>#REF!</v>
      </c>
      <c r="BA77" s="88"/>
      <c r="BB77" s="89">
        <f t="shared" ref="BB77" si="33">IF($AL77="賃金で算定",0,INT(AY77*$AL77/100))</f>
        <v>0</v>
      </c>
      <c r="BC77" s="89" t="e">
        <f>IF(AY77=AZ77,BB77,AZ77*$AL77/100)</f>
        <v>#REF!</v>
      </c>
      <c r="BD77" s="76"/>
      <c r="BE77" s="76"/>
      <c r="BL77" s="76" t="e">
        <f>IF(AY77=AZ77,0,1)</f>
        <v>#REF!</v>
      </c>
      <c r="BM77" s="76" t="e">
        <f>IF(BL77=1,AL77,"")</f>
        <v>#REF!</v>
      </c>
      <c r="BV77" s="1"/>
    </row>
    <row r="78" spans="2:74" s="25" customFormat="1" ht="18" customHeight="1">
      <c r="B78" s="413" t="s">
        <v>81</v>
      </c>
      <c r="C78" s="414"/>
      <c r="D78" s="414"/>
      <c r="E78" s="415"/>
      <c r="F78" s="496" t="s">
        <v>121</v>
      </c>
      <c r="G78" s="423"/>
      <c r="H78" s="423"/>
      <c r="I78" s="423"/>
      <c r="J78" s="423"/>
      <c r="K78" s="423"/>
      <c r="L78" s="423"/>
      <c r="M78" s="423"/>
      <c r="N78" s="424"/>
      <c r="O78" s="413" t="s">
        <v>71</v>
      </c>
      <c r="P78" s="414"/>
      <c r="Q78" s="414"/>
      <c r="R78" s="414"/>
      <c r="S78" s="414"/>
      <c r="T78" s="414"/>
      <c r="U78" s="415"/>
      <c r="V78" s="718"/>
      <c r="W78" s="719"/>
      <c r="X78" s="719"/>
      <c r="Y78" s="720"/>
      <c r="Z78" s="199"/>
      <c r="AA78" s="200"/>
      <c r="AB78" s="200"/>
      <c r="AC78" s="201"/>
      <c r="AD78" s="199"/>
      <c r="AE78" s="200"/>
      <c r="AF78" s="200"/>
      <c r="AG78" s="201"/>
      <c r="AH78" s="718"/>
      <c r="AI78" s="719"/>
      <c r="AJ78" s="719"/>
      <c r="AK78" s="720"/>
      <c r="AL78" s="222"/>
      <c r="AM78" s="223"/>
      <c r="AN78" s="721"/>
      <c r="AO78" s="722"/>
      <c r="AP78" s="722"/>
      <c r="AQ78" s="722"/>
      <c r="AR78" s="722"/>
      <c r="AS78" s="228"/>
      <c r="AT78" s="32"/>
      <c r="AU78" s="32"/>
      <c r="AW78" s="31"/>
      <c r="AX78" s="78"/>
      <c r="AY78" s="155"/>
      <c r="AZ78" s="171"/>
      <c r="BA78" s="172">
        <f>BA60+BA62+BA64+BA66+BA68+BA70+BA72+BA74+BA76</f>
        <v>0</v>
      </c>
      <c r="BB78" s="173">
        <f>BB61+BB63+BB65+BB67+BB69+BB71+BB73+BB75+BB77</f>
        <v>0</v>
      </c>
      <c r="BC78" s="173">
        <f>SUMIF(BL61:BL77,0,BC61:BC77)+ROUNDDOWN(ROUNDDOWN(BL78*105/108,0)*BM78/100,0)</f>
        <v>0</v>
      </c>
      <c r="BD78" s="76"/>
      <c r="BE78" s="76"/>
      <c r="BL78" s="76">
        <f>SUMIF(BL61:BL77,1,AH61:AK77)</f>
        <v>0</v>
      </c>
      <c r="BM78" s="76">
        <f>IF(COUNT(BM61:BM77)=0,0,SUM(BM61:BM77)/COUNT(BM61:BM77))</f>
        <v>0</v>
      </c>
      <c r="BV78" s="4"/>
    </row>
    <row r="79" spans="2:74" s="25" customFormat="1" ht="18" customHeight="1">
      <c r="B79" s="416"/>
      <c r="C79" s="417"/>
      <c r="D79" s="417"/>
      <c r="E79" s="418"/>
      <c r="F79" s="497"/>
      <c r="G79" s="426"/>
      <c r="H79" s="426"/>
      <c r="I79" s="426"/>
      <c r="J79" s="426"/>
      <c r="K79" s="426"/>
      <c r="L79" s="426"/>
      <c r="M79" s="426"/>
      <c r="N79" s="427"/>
      <c r="O79" s="416"/>
      <c r="P79" s="417"/>
      <c r="Q79" s="417"/>
      <c r="R79" s="417"/>
      <c r="S79" s="417"/>
      <c r="T79" s="417"/>
      <c r="U79" s="418"/>
      <c r="V79" s="403">
        <f>SUM(V61,V63,V65,V67,V69,V71,V73,V75,V77,)</f>
        <v>8000000</v>
      </c>
      <c r="W79" s="404"/>
      <c r="X79" s="404"/>
      <c r="Y79" s="405"/>
      <c r="Z79" s="403">
        <f>SUM(Z61,Z63,Z65,Z67,Z69,Z71,Z73,Z75,Z77,)</f>
        <v>0</v>
      </c>
      <c r="AA79" s="404"/>
      <c r="AB79" s="404"/>
      <c r="AC79" s="404"/>
      <c r="AD79" s="403">
        <f>SUM(AD61,AD63,AD65,AD67,AD69,AD71,AD73,AD75,AD77,)</f>
        <v>0</v>
      </c>
      <c r="AE79" s="404"/>
      <c r="AF79" s="404"/>
      <c r="AG79" s="404"/>
      <c r="AH79" s="403">
        <f>SUM(AH61,AH63,AH65,AH67,AH69,AH71,AH73,AH75,AH77,)</f>
        <v>8000000</v>
      </c>
      <c r="AI79" s="404"/>
      <c r="AJ79" s="404"/>
      <c r="AK79" s="404"/>
      <c r="AL79" s="224"/>
      <c r="AM79" s="225"/>
      <c r="AN79" s="712"/>
      <c r="AO79" s="713"/>
      <c r="AP79" s="713"/>
      <c r="AQ79" s="713"/>
      <c r="AR79" s="713"/>
      <c r="AS79" s="225"/>
      <c r="AT79" s="32"/>
      <c r="AU79" s="32"/>
      <c r="AW79" s="31"/>
      <c r="AX79" s="78"/>
      <c r="AY79" s="174">
        <f>AY61+AY63+AY65+AY67+AY69+AY71+AY73+AY75+AY77</f>
        <v>8000000</v>
      </c>
      <c r="AZ79" s="175"/>
      <c r="BA79" s="175"/>
      <c r="BB79" s="176">
        <f>BB78</f>
        <v>0</v>
      </c>
      <c r="BC79" s="177"/>
      <c r="BD79" s="76"/>
      <c r="BE79" s="76"/>
    </row>
    <row r="80" spans="2:74" s="25" customFormat="1" ht="18" customHeight="1">
      <c r="B80" s="419"/>
      <c r="C80" s="420"/>
      <c r="D80" s="420"/>
      <c r="E80" s="421"/>
      <c r="F80" s="498"/>
      <c r="G80" s="428"/>
      <c r="H80" s="428"/>
      <c r="I80" s="428"/>
      <c r="J80" s="428"/>
      <c r="K80" s="428"/>
      <c r="L80" s="428"/>
      <c r="M80" s="428"/>
      <c r="N80" s="429"/>
      <c r="O80" s="419"/>
      <c r="P80" s="420"/>
      <c r="Q80" s="420"/>
      <c r="R80" s="420"/>
      <c r="S80" s="420"/>
      <c r="T80" s="420"/>
      <c r="U80" s="421"/>
      <c r="V80" s="410"/>
      <c r="W80" s="411"/>
      <c r="X80" s="411"/>
      <c r="Y80" s="412"/>
      <c r="Z80" s="410"/>
      <c r="AA80" s="411"/>
      <c r="AB80" s="411"/>
      <c r="AC80" s="411"/>
      <c r="AD80" s="410"/>
      <c r="AE80" s="411"/>
      <c r="AF80" s="411"/>
      <c r="AG80" s="411"/>
      <c r="AH80" s="410"/>
      <c r="AI80" s="411"/>
      <c r="AJ80" s="411"/>
      <c r="AK80" s="412"/>
      <c r="AL80" s="226"/>
      <c r="AM80" s="227"/>
      <c r="AN80" s="714"/>
      <c r="AO80" s="715"/>
      <c r="AP80" s="715"/>
      <c r="AQ80" s="715"/>
      <c r="AR80" s="715"/>
      <c r="AS80" s="227"/>
      <c r="AT80" s="32"/>
      <c r="AU80" s="72"/>
      <c r="AW80" s="31"/>
      <c r="AX80" s="78"/>
      <c r="AY80" s="92"/>
      <c r="AZ80" s="93" t="e">
        <f>IF(AZ61+AZ63+AZ65+AZ67+AZ69+AZ71+AZ73+AZ75+AZ77=AY79,0,ROUNDDOWN(AZ61+AZ63+AZ65+AZ67+AZ69+AZ71+AZ73+AZ75+AZ77,0))</f>
        <v>#REF!</v>
      </c>
      <c r="BA80" s="91"/>
      <c r="BB80" s="91"/>
      <c r="BC80" s="93">
        <f>IF(BC78=BB79,0,BC78)</f>
        <v>0</v>
      </c>
      <c r="BD80" s="76"/>
      <c r="BE80" s="76"/>
    </row>
    <row r="81" spans="30:57" s="25" customFormat="1" ht="18" customHeight="1">
      <c r="AD81" s="1" t="str">
        <f>IF(AND($F78="",$V78+$V79&gt;0),"事業の種類を選択してください。","")</f>
        <v/>
      </c>
      <c r="AE81" s="1"/>
      <c r="AF81" s="1"/>
      <c r="AG81" s="1"/>
      <c r="AH81" s="1"/>
      <c r="AI81" s="1"/>
      <c r="AJ81" s="1"/>
      <c r="AK81" s="1"/>
      <c r="AL81" s="1"/>
      <c r="AM81" s="1"/>
      <c r="AN81" s="272">
        <f>IF(AN78=0,0,AN78+IF(AN80=0,AN79,AN80))</f>
        <v>0</v>
      </c>
      <c r="AO81" s="272"/>
      <c r="AP81" s="272"/>
      <c r="AQ81" s="272"/>
      <c r="AR81" s="272"/>
      <c r="AS81" s="32"/>
      <c r="AT81" s="32"/>
      <c r="AU81" s="32"/>
      <c r="AW81" s="31"/>
      <c r="AX81" s="78"/>
      <c r="AY81" s="78"/>
      <c r="AZ81" s="78"/>
      <c r="BA81" s="78"/>
      <c r="BB81" s="78"/>
      <c r="BC81" s="78"/>
      <c r="BD81" s="76"/>
      <c r="BE81" s="76"/>
    </row>
  </sheetData>
  <sheetProtection selectLockedCells="1"/>
  <dataConsolidate/>
  <mergeCells count="317">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3:AR23"/>
    <mergeCell ref="B24:I25"/>
    <mergeCell ref="J24:N25"/>
    <mergeCell ref="T24:U24"/>
    <mergeCell ref="V24:X24"/>
    <mergeCell ref="AH24:AK24"/>
    <mergeCell ref="AN24:AR24"/>
    <mergeCell ref="AH27:AK27"/>
    <mergeCell ref="AN27:AR27"/>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X33:Z33"/>
    <mergeCell ref="AC33:AN33"/>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A36:AB39"/>
    <mergeCell ref="AC36:AH37"/>
    <mergeCell ref="AJ36:AN37"/>
    <mergeCell ref="AP36:AS37"/>
    <mergeCell ref="AC38:AH39"/>
    <mergeCell ref="AI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AN81:AR81"/>
    <mergeCell ref="Z79:AC79"/>
    <mergeCell ref="AD79:AG79"/>
    <mergeCell ref="AH79:AK79"/>
    <mergeCell ref="AN79:AR79"/>
    <mergeCell ref="V80:Y80"/>
    <mergeCell ref="Z80:AC80"/>
    <mergeCell ref="AD80:AG80"/>
    <mergeCell ref="AH80:AK80"/>
    <mergeCell ref="AN80:AR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42</vt:i4>
      </vt:variant>
    </vt:vector>
  </HeadingPairs>
  <TitlesOfParts>
    <vt:vector size="45" baseType="lpstr">
      <vt:lpstr>事業主控</vt:lpstr>
      <vt:lpstr>提出用（事業主控に入力してください）</vt:lpstr>
      <vt:lpstr>記入例</vt:lpstr>
      <vt:lpstr>記入例!_10月</vt:lpstr>
      <vt:lpstr>_10月</vt:lpstr>
      <vt:lpstr>記入例!_11月</vt:lpstr>
      <vt:lpstr>_11月</vt:lpstr>
      <vt:lpstr>記入例!_12月</vt:lpstr>
      <vt:lpstr>_12月</vt:lpstr>
      <vt:lpstr>記入例!_1月</vt:lpstr>
      <vt:lpstr>_1月</vt:lpstr>
      <vt:lpstr>記入例!_2月</vt:lpstr>
      <vt:lpstr>_2月</vt:lpstr>
      <vt:lpstr>記入例!_3月</vt:lpstr>
      <vt:lpstr>_3月</vt:lpstr>
      <vt:lpstr>記入例!_4月</vt:lpstr>
      <vt:lpstr>_4月</vt:lpstr>
      <vt:lpstr>記入例!_5月</vt:lpstr>
      <vt:lpstr>_5月</vt:lpstr>
      <vt:lpstr>記入例!_6月</vt:lpstr>
      <vt:lpstr>_6月</vt:lpstr>
      <vt:lpstr>記入例!_7月</vt:lpstr>
      <vt:lpstr>_7月</vt:lpstr>
      <vt:lpstr>記入例!_8月</vt:lpstr>
      <vt:lpstr>_8月</vt:lpstr>
      <vt:lpstr>記入例!_9月</vt:lpstr>
      <vt:lpstr>_9月</vt:lpstr>
      <vt:lpstr>記入例!Print_Area</vt:lpstr>
      <vt:lpstr>事業主控!Print_Area</vt:lpstr>
      <vt:lpstr>記入例!空白</vt:lpstr>
      <vt:lpstr>空白</vt:lpstr>
      <vt:lpstr>記入例!対象年1_3月</vt:lpstr>
      <vt:lpstr>対象年1_3月</vt:lpstr>
      <vt:lpstr>記入例!対象年2_3月</vt:lpstr>
      <vt:lpstr>対象年2_3月</vt:lpstr>
      <vt:lpstr>記入例!対象年3月</vt:lpstr>
      <vt:lpstr>対象年3月</vt:lpstr>
      <vt:lpstr>記入例!平31_1</vt:lpstr>
      <vt:lpstr>平31_1</vt:lpstr>
      <vt:lpstr>記入例!平31_2</vt:lpstr>
      <vt:lpstr>平31_2</vt:lpstr>
      <vt:lpstr>記入例!平31_3</vt:lpstr>
      <vt:lpstr>平31_3</vt:lpstr>
      <vt:lpstr>記入例!平31_4</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tkcci</dc:creator>
  <cp:lastModifiedBy/>
  <dcterms:created xsi:type="dcterms:W3CDTF">2017-04-17T06:35:03Z</dcterms:created>
  <dcterms:modified xsi:type="dcterms:W3CDTF">2024-01-16T07:05:35Z</dcterms:modified>
</cp:coreProperties>
</file>